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k-ns-v011\清水港管理局\02企画振興課\02 統計\(6)月報\H30\確報修正\"/>
    </mc:Choice>
  </mc:AlternateContent>
  <bookViews>
    <workbookView xWindow="0" yWindow="0" windowWidth="28800" windowHeight="12240"/>
  </bookViews>
  <sheets>
    <sheet name="コンテナ取扱数量(TEU)_2018" sheetId="1" r:id="rId1"/>
  </sheets>
  <externalReferences>
    <externalReference r:id="rId2"/>
  </externalReferences>
  <definedNames>
    <definedName name="HYODAI">#REF!</definedName>
    <definedName name="MEISAI">#REF!</definedName>
    <definedName name="_xlnm.Print_Area" localSheetId="0">'コンテナ取扱数量(TEU)_2018'!$A$1:$X$88</definedName>
    <definedName name="メッセージボタン">"ボタン 1"</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8" i="1" l="1"/>
  <c r="E88" i="1"/>
  <c r="T87" i="1"/>
  <c r="O87" i="1"/>
  <c r="N87" i="1"/>
  <c r="N81" i="1" s="1"/>
  <c r="M87" i="1"/>
  <c r="L87" i="1"/>
  <c r="K87" i="1"/>
  <c r="J87" i="1"/>
  <c r="J81" i="1" s="1"/>
  <c r="I87" i="1"/>
  <c r="H87" i="1"/>
  <c r="G87" i="1"/>
  <c r="F87" i="1"/>
  <c r="S87" i="1" s="1"/>
  <c r="E87" i="1"/>
  <c r="D87" i="1"/>
  <c r="Q87" i="1" s="1"/>
  <c r="Q86" i="1"/>
  <c r="Q88" i="1" s="1"/>
  <c r="O86" i="1"/>
  <c r="O88" i="1" s="1"/>
  <c r="N86" i="1"/>
  <c r="N88" i="1" s="1"/>
  <c r="M86" i="1"/>
  <c r="M88" i="1" s="1"/>
  <c r="L86" i="1"/>
  <c r="L88" i="1" s="1"/>
  <c r="K86" i="1"/>
  <c r="K88" i="1" s="1"/>
  <c r="J86" i="1"/>
  <c r="T86" i="1" s="1"/>
  <c r="T88" i="1" s="1"/>
  <c r="I86" i="1"/>
  <c r="H86" i="1"/>
  <c r="H88" i="1" s="1"/>
  <c r="G86" i="1"/>
  <c r="G88" i="1" s="1"/>
  <c r="F86" i="1"/>
  <c r="F88" i="1" s="1"/>
  <c r="E86" i="1"/>
  <c r="D86" i="1"/>
  <c r="D88" i="1" s="1"/>
  <c r="U84" i="1"/>
  <c r="O84" i="1"/>
  <c r="O81" i="1" s="1"/>
  <c r="N84" i="1"/>
  <c r="M84" i="1"/>
  <c r="L84" i="1"/>
  <c r="K84" i="1"/>
  <c r="J84" i="1"/>
  <c r="I84" i="1"/>
  <c r="H84" i="1"/>
  <c r="H81" i="1" s="1"/>
  <c r="G84" i="1"/>
  <c r="G81" i="1" s="1"/>
  <c r="F84" i="1"/>
  <c r="E84" i="1"/>
  <c r="D84" i="1"/>
  <c r="O83" i="1"/>
  <c r="O85" i="1" s="1"/>
  <c r="N83" i="1"/>
  <c r="M83" i="1"/>
  <c r="M85" i="1" s="1"/>
  <c r="L83" i="1"/>
  <c r="K83" i="1"/>
  <c r="K85" i="1" s="1"/>
  <c r="J83" i="1"/>
  <c r="I83" i="1"/>
  <c r="I85" i="1" s="1"/>
  <c r="H83" i="1"/>
  <c r="G83" i="1"/>
  <c r="G85" i="1" s="1"/>
  <c r="F83" i="1"/>
  <c r="F85" i="1" s="1"/>
  <c r="E83" i="1"/>
  <c r="E85" i="1" s="1"/>
  <c r="D83" i="1"/>
  <c r="O82" i="1"/>
  <c r="M81" i="1"/>
  <c r="I81" i="1"/>
  <c r="E81" i="1"/>
  <c r="O80" i="1"/>
  <c r="K80" i="1"/>
  <c r="G80" i="1"/>
  <c r="G82" i="1" s="1"/>
  <c r="H79" i="1"/>
  <c r="O78" i="1"/>
  <c r="N78" i="1"/>
  <c r="M78" i="1"/>
  <c r="L78" i="1"/>
  <c r="K78" i="1"/>
  <c r="J78" i="1"/>
  <c r="T78" i="1" s="1"/>
  <c r="I78" i="1"/>
  <c r="I72" i="1" s="1"/>
  <c r="H78" i="1"/>
  <c r="G78" i="1"/>
  <c r="F78" i="1"/>
  <c r="S78" i="1" s="1"/>
  <c r="E78" i="1"/>
  <c r="Q78" i="1" s="1"/>
  <c r="D78" i="1"/>
  <c r="U78" i="1" s="1"/>
  <c r="O77" i="1"/>
  <c r="O79" i="1" s="1"/>
  <c r="N77" i="1"/>
  <c r="M77" i="1"/>
  <c r="M79" i="1" s="1"/>
  <c r="L77" i="1"/>
  <c r="K77" i="1"/>
  <c r="K79" i="1" s="1"/>
  <c r="J77" i="1"/>
  <c r="I77" i="1"/>
  <c r="I79" i="1" s="1"/>
  <c r="H77" i="1"/>
  <c r="G77" i="1"/>
  <c r="G79" i="1" s="1"/>
  <c r="F77" i="1"/>
  <c r="E77" i="1"/>
  <c r="E79" i="1" s="1"/>
  <c r="D77" i="1"/>
  <c r="E76" i="1"/>
  <c r="T75" i="1"/>
  <c r="T72" i="1" s="1"/>
  <c r="O75" i="1"/>
  <c r="O72" i="1" s="1"/>
  <c r="O69" i="1" s="1"/>
  <c r="N75" i="1"/>
  <c r="M75" i="1"/>
  <c r="L75" i="1"/>
  <c r="K75" i="1"/>
  <c r="K72" i="1" s="1"/>
  <c r="J75" i="1"/>
  <c r="I75" i="1"/>
  <c r="H75" i="1"/>
  <c r="G75" i="1"/>
  <c r="G72" i="1" s="1"/>
  <c r="G69" i="1" s="1"/>
  <c r="F75" i="1"/>
  <c r="E75" i="1"/>
  <c r="D75" i="1"/>
  <c r="Q75" i="1" s="1"/>
  <c r="O74" i="1"/>
  <c r="O76" i="1" s="1"/>
  <c r="N74" i="1"/>
  <c r="N76" i="1" s="1"/>
  <c r="M74" i="1"/>
  <c r="M71" i="1" s="1"/>
  <c r="L74" i="1"/>
  <c r="L76" i="1" s="1"/>
  <c r="K74" i="1"/>
  <c r="K76" i="1" s="1"/>
  <c r="J74" i="1"/>
  <c r="T74" i="1" s="1"/>
  <c r="I74" i="1"/>
  <c r="I71" i="1" s="1"/>
  <c r="H74" i="1"/>
  <c r="H76" i="1" s="1"/>
  <c r="G74" i="1"/>
  <c r="G76" i="1" s="1"/>
  <c r="F74" i="1"/>
  <c r="F76" i="1" s="1"/>
  <c r="E74" i="1"/>
  <c r="E71" i="1" s="1"/>
  <c r="D74" i="1"/>
  <c r="D76" i="1" s="1"/>
  <c r="L72" i="1"/>
  <c r="H72" i="1"/>
  <c r="D72" i="1"/>
  <c r="N71" i="1"/>
  <c r="J71" i="1"/>
  <c r="F71" i="1"/>
  <c r="I69" i="1"/>
  <c r="O60" i="1"/>
  <c r="N60" i="1"/>
  <c r="M60" i="1"/>
  <c r="L60" i="1"/>
  <c r="K60" i="1"/>
  <c r="J60" i="1"/>
  <c r="I60" i="1"/>
  <c r="H60" i="1"/>
  <c r="G60" i="1"/>
  <c r="F60" i="1"/>
  <c r="E60" i="1"/>
  <c r="D60" i="1"/>
  <c r="Z59" i="1"/>
  <c r="U59" i="1"/>
  <c r="T59" i="1"/>
  <c r="S59" i="1"/>
  <c r="S53" i="1" s="1"/>
  <c r="Q59" i="1"/>
  <c r="P59" i="1"/>
  <c r="U58" i="1"/>
  <c r="U52" i="1" s="1"/>
  <c r="U54" i="1" s="1"/>
  <c r="T58" i="1"/>
  <c r="T60" i="1" s="1"/>
  <c r="S58" i="1"/>
  <c r="S60" i="1" s="1"/>
  <c r="Q58" i="1"/>
  <c r="Q60" i="1" s="1"/>
  <c r="P58" i="1"/>
  <c r="P52" i="1" s="1"/>
  <c r="O57" i="1"/>
  <c r="N57" i="1"/>
  <c r="M57" i="1"/>
  <c r="L57" i="1"/>
  <c r="K57" i="1"/>
  <c r="J57" i="1"/>
  <c r="I57" i="1"/>
  <c r="H57" i="1"/>
  <c r="G57" i="1"/>
  <c r="F57" i="1"/>
  <c r="E57" i="1"/>
  <c r="D57" i="1"/>
  <c r="U56" i="1"/>
  <c r="T56" i="1"/>
  <c r="S56" i="1"/>
  <c r="Q56" i="1"/>
  <c r="P56" i="1"/>
  <c r="Z55" i="1"/>
  <c r="U55" i="1"/>
  <c r="U57" i="1" s="1"/>
  <c r="T55" i="1"/>
  <c r="S55" i="1"/>
  <c r="S57" i="1" s="1"/>
  <c r="Q55" i="1"/>
  <c r="P55" i="1"/>
  <c r="P57" i="1" s="1"/>
  <c r="U53" i="1"/>
  <c r="Q53" i="1"/>
  <c r="P53" i="1"/>
  <c r="O53" i="1"/>
  <c r="N53" i="1"/>
  <c r="M53" i="1"/>
  <c r="L53" i="1"/>
  <c r="K53" i="1"/>
  <c r="J53" i="1"/>
  <c r="I53" i="1"/>
  <c r="H53" i="1"/>
  <c r="G53" i="1"/>
  <c r="F53" i="1"/>
  <c r="E53" i="1"/>
  <c r="D53" i="1"/>
  <c r="T52" i="1"/>
  <c r="S52" i="1"/>
  <c r="S54" i="1" s="1"/>
  <c r="O52" i="1"/>
  <c r="O54" i="1" s="1"/>
  <c r="N52" i="1"/>
  <c r="N54" i="1" s="1"/>
  <c r="M52" i="1"/>
  <c r="M54" i="1" s="1"/>
  <c r="L52" i="1"/>
  <c r="K52" i="1"/>
  <c r="K54" i="1" s="1"/>
  <c r="J52" i="1"/>
  <c r="J54" i="1" s="1"/>
  <c r="I52" i="1"/>
  <c r="I54" i="1" s="1"/>
  <c r="H52" i="1"/>
  <c r="G52" i="1"/>
  <c r="G54" i="1" s="1"/>
  <c r="F52" i="1"/>
  <c r="F54" i="1" s="1"/>
  <c r="E52" i="1"/>
  <c r="E54" i="1" s="1"/>
  <c r="D52" i="1"/>
  <c r="O51" i="1"/>
  <c r="N51" i="1"/>
  <c r="M51" i="1"/>
  <c r="L51" i="1"/>
  <c r="K51" i="1"/>
  <c r="J51" i="1"/>
  <c r="I51" i="1"/>
  <c r="H51" i="1"/>
  <c r="G51" i="1"/>
  <c r="F51" i="1"/>
  <c r="E51" i="1"/>
  <c r="D51" i="1"/>
  <c r="Z50" i="1"/>
  <c r="Z44" i="1" s="1"/>
  <c r="U50" i="1"/>
  <c r="T50" i="1"/>
  <c r="S50" i="1"/>
  <c r="Q50" i="1"/>
  <c r="Q44" i="1" s="1"/>
  <c r="P50" i="1"/>
  <c r="U49" i="1"/>
  <c r="U51" i="1" s="1"/>
  <c r="T49" i="1"/>
  <c r="Z49" i="1" s="1"/>
  <c r="S49" i="1"/>
  <c r="S51" i="1" s="1"/>
  <c r="Q49" i="1"/>
  <c r="P49" i="1"/>
  <c r="P51" i="1" s="1"/>
  <c r="T48" i="1"/>
  <c r="O48" i="1"/>
  <c r="N48" i="1"/>
  <c r="M48" i="1"/>
  <c r="L48" i="1"/>
  <c r="K48" i="1"/>
  <c r="J48" i="1"/>
  <c r="I48" i="1"/>
  <c r="H48" i="1"/>
  <c r="G48" i="1"/>
  <c r="F48" i="1"/>
  <c r="E48" i="1"/>
  <c r="D48" i="1"/>
  <c r="Z47" i="1"/>
  <c r="U47" i="1"/>
  <c r="T47" i="1"/>
  <c r="S47" i="1"/>
  <c r="Q47" i="1"/>
  <c r="P47" i="1"/>
  <c r="U46" i="1"/>
  <c r="U43" i="1" s="1"/>
  <c r="U34" i="1" s="1"/>
  <c r="U36" i="1" s="1"/>
  <c r="T46" i="1"/>
  <c r="Z46" i="1" s="1"/>
  <c r="S46" i="1"/>
  <c r="Q46" i="1"/>
  <c r="Q48" i="1" s="1"/>
  <c r="P46" i="1"/>
  <c r="L45" i="1"/>
  <c r="U44" i="1"/>
  <c r="U35" i="1" s="1"/>
  <c r="T44" i="1"/>
  <c r="S44" i="1"/>
  <c r="P44" i="1"/>
  <c r="O44" i="1"/>
  <c r="O45" i="1" s="1"/>
  <c r="N44" i="1"/>
  <c r="M44" i="1"/>
  <c r="L44" i="1"/>
  <c r="K44" i="1"/>
  <c r="K45" i="1" s="1"/>
  <c r="J44" i="1"/>
  <c r="I44" i="1"/>
  <c r="H44" i="1"/>
  <c r="G44" i="1"/>
  <c r="G45" i="1" s="1"/>
  <c r="F44" i="1"/>
  <c r="E44" i="1"/>
  <c r="D44" i="1"/>
  <c r="Z43" i="1"/>
  <c r="S43" i="1"/>
  <c r="S45" i="1" s="1"/>
  <c r="Q43" i="1"/>
  <c r="Q45" i="1" s="1"/>
  <c r="O43" i="1"/>
  <c r="N43" i="1"/>
  <c r="M43" i="1"/>
  <c r="M45" i="1" s="1"/>
  <c r="L43" i="1"/>
  <c r="K43" i="1"/>
  <c r="J43" i="1"/>
  <c r="I43" i="1"/>
  <c r="I45" i="1" s="1"/>
  <c r="H43" i="1"/>
  <c r="H45" i="1" s="1"/>
  <c r="G43" i="1"/>
  <c r="F43" i="1"/>
  <c r="E43" i="1"/>
  <c r="E45" i="1" s="1"/>
  <c r="D43" i="1"/>
  <c r="D45" i="1" s="1"/>
  <c r="S42" i="1"/>
  <c r="N42" i="1"/>
  <c r="J42" i="1"/>
  <c r="F42" i="1"/>
  <c r="U41" i="1"/>
  <c r="T41" i="1"/>
  <c r="S41" i="1"/>
  <c r="P41" i="1"/>
  <c r="O41" i="1"/>
  <c r="N41" i="1"/>
  <c r="M41" i="1"/>
  <c r="L41" i="1"/>
  <c r="K41" i="1"/>
  <c r="J41" i="1"/>
  <c r="I41" i="1"/>
  <c r="H41" i="1"/>
  <c r="G41" i="1"/>
  <c r="F41" i="1"/>
  <c r="E41" i="1"/>
  <c r="D41" i="1"/>
  <c r="T40" i="1"/>
  <c r="T42" i="1" s="1"/>
  <c r="S40" i="1"/>
  <c r="Q40" i="1"/>
  <c r="O40" i="1"/>
  <c r="O42" i="1" s="1"/>
  <c r="N40" i="1"/>
  <c r="M40" i="1"/>
  <c r="M42" i="1" s="1"/>
  <c r="L40" i="1"/>
  <c r="K40" i="1"/>
  <c r="K42" i="1" s="1"/>
  <c r="J40" i="1"/>
  <c r="I40" i="1"/>
  <c r="I42" i="1" s="1"/>
  <c r="H40" i="1"/>
  <c r="G40" i="1"/>
  <c r="G42" i="1" s="1"/>
  <c r="F40" i="1"/>
  <c r="E40" i="1"/>
  <c r="E42" i="1" s="1"/>
  <c r="D40" i="1"/>
  <c r="U39" i="1"/>
  <c r="L39" i="1"/>
  <c r="D39" i="1"/>
  <c r="U38" i="1"/>
  <c r="S38" i="1"/>
  <c r="Q38" i="1"/>
  <c r="P38" i="1"/>
  <c r="O38" i="1"/>
  <c r="N38" i="1"/>
  <c r="M38" i="1"/>
  <c r="L38" i="1"/>
  <c r="K38" i="1"/>
  <c r="J38" i="1"/>
  <c r="I38" i="1"/>
  <c r="H38" i="1"/>
  <c r="G38" i="1"/>
  <c r="F38" i="1"/>
  <c r="E38" i="1"/>
  <c r="D38" i="1"/>
  <c r="U37" i="1"/>
  <c r="T37" i="1"/>
  <c r="S37" i="1"/>
  <c r="S39" i="1" s="1"/>
  <c r="P37" i="1"/>
  <c r="P39" i="1" s="1"/>
  <c r="O37" i="1"/>
  <c r="O39" i="1" s="1"/>
  <c r="N37" i="1"/>
  <c r="N39" i="1" s="1"/>
  <c r="M37" i="1"/>
  <c r="M39" i="1" s="1"/>
  <c r="L37" i="1"/>
  <c r="K37" i="1"/>
  <c r="K39" i="1" s="1"/>
  <c r="J37" i="1"/>
  <c r="J39" i="1" s="1"/>
  <c r="I37" i="1"/>
  <c r="I39" i="1" s="1"/>
  <c r="H37" i="1"/>
  <c r="H39" i="1" s="1"/>
  <c r="G37" i="1"/>
  <c r="G39" i="1" s="1"/>
  <c r="F37" i="1"/>
  <c r="F39" i="1" s="1"/>
  <c r="E37" i="1"/>
  <c r="E39" i="1" s="1"/>
  <c r="D37" i="1"/>
  <c r="S35" i="1"/>
  <c r="N35" i="1"/>
  <c r="M35" i="1"/>
  <c r="K35" i="1"/>
  <c r="J35" i="1"/>
  <c r="I35" i="1"/>
  <c r="F35" i="1"/>
  <c r="E35" i="1"/>
  <c r="O34" i="1"/>
  <c r="L34" i="1"/>
  <c r="K34" i="1"/>
  <c r="I34" i="1"/>
  <c r="I36" i="1" s="1"/>
  <c r="H34" i="1"/>
  <c r="G34" i="1"/>
  <c r="E34" i="1"/>
  <c r="E36" i="1" s="1"/>
  <c r="D34" i="1"/>
  <c r="Q33" i="1"/>
  <c r="O33" i="1"/>
  <c r="N33" i="1"/>
  <c r="M33" i="1"/>
  <c r="L33" i="1"/>
  <c r="K33" i="1"/>
  <c r="J33" i="1"/>
  <c r="I33" i="1"/>
  <c r="H33" i="1"/>
  <c r="G33" i="1"/>
  <c r="F33" i="1"/>
  <c r="E33" i="1"/>
  <c r="D33" i="1"/>
  <c r="U32" i="1"/>
  <c r="U14" i="1" s="1"/>
  <c r="T32" i="1"/>
  <c r="Z32" i="1" s="1"/>
  <c r="S32" i="1"/>
  <c r="Q32" i="1"/>
  <c r="P32" i="1"/>
  <c r="P87" i="1" s="1"/>
  <c r="Z31" i="1"/>
  <c r="U31" i="1"/>
  <c r="T31" i="1"/>
  <c r="T33" i="1" s="1"/>
  <c r="S31" i="1"/>
  <c r="S33" i="1" s="1"/>
  <c r="Q31" i="1"/>
  <c r="P31" i="1"/>
  <c r="T30" i="1"/>
  <c r="S30" i="1"/>
  <c r="O30" i="1"/>
  <c r="N30" i="1"/>
  <c r="M30" i="1"/>
  <c r="L30" i="1"/>
  <c r="K30" i="1"/>
  <c r="J30" i="1"/>
  <c r="I30" i="1"/>
  <c r="H30" i="1"/>
  <c r="G30" i="1"/>
  <c r="F30" i="1"/>
  <c r="E30" i="1"/>
  <c r="D30" i="1"/>
  <c r="Z29" i="1"/>
  <c r="U29" i="1"/>
  <c r="T29" i="1"/>
  <c r="T26" i="1" s="1"/>
  <c r="S29" i="1"/>
  <c r="Q29" i="1"/>
  <c r="P29" i="1"/>
  <c r="U28" i="1"/>
  <c r="U30" i="1" s="1"/>
  <c r="T28" i="1"/>
  <c r="Z28" i="1" s="1"/>
  <c r="Z25" i="1" s="1"/>
  <c r="S28" i="1"/>
  <c r="Q28" i="1"/>
  <c r="P28" i="1"/>
  <c r="P30" i="1" s="1"/>
  <c r="L27" i="1"/>
  <c r="D27" i="1"/>
  <c r="Z26" i="1"/>
  <c r="S26" i="1"/>
  <c r="Q26" i="1"/>
  <c r="O26" i="1"/>
  <c r="N26" i="1"/>
  <c r="M26" i="1"/>
  <c r="L26" i="1"/>
  <c r="K26" i="1"/>
  <c r="J26" i="1"/>
  <c r="I26" i="1"/>
  <c r="H26" i="1"/>
  <c r="G26" i="1"/>
  <c r="F26" i="1"/>
  <c r="E26" i="1"/>
  <c r="D26" i="1"/>
  <c r="U25" i="1"/>
  <c r="P25" i="1"/>
  <c r="O25" i="1"/>
  <c r="O27" i="1" s="1"/>
  <c r="N25" i="1"/>
  <c r="N27" i="1" s="1"/>
  <c r="M25" i="1"/>
  <c r="M27" i="1" s="1"/>
  <c r="L25" i="1"/>
  <c r="K25" i="1"/>
  <c r="K27" i="1" s="1"/>
  <c r="J25" i="1"/>
  <c r="J27" i="1" s="1"/>
  <c r="I25" i="1"/>
  <c r="I27" i="1" s="1"/>
  <c r="H25" i="1"/>
  <c r="H27" i="1" s="1"/>
  <c r="G25" i="1"/>
  <c r="G27" i="1" s="1"/>
  <c r="F25" i="1"/>
  <c r="F27" i="1" s="1"/>
  <c r="E25" i="1"/>
  <c r="E27" i="1" s="1"/>
  <c r="D25" i="1"/>
  <c r="U24" i="1"/>
  <c r="O24" i="1"/>
  <c r="N24" i="1"/>
  <c r="M24" i="1"/>
  <c r="L24" i="1"/>
  <c r="K24" i="1"/>
  <c r="J24" i="1"/>
  <c r="I24" i="1"/>
  <c r="H24" i="1"/>
  <c r="G24" i="1"/>
  <c r="F24" i="1"/>
  <c r="E24" i="1"/>
  <c r="D24" i="1"/>
  <c r="U23" i="1"/>
  <c r="T23" i="1"/>
  <c r="Z23" i="1" s="1"/>
  <c r="Z17" i="1" s="1"/>
  <c r="S23" i="1"/>
  <c r="Q23" i="1"/>
  <c r="P23" i="1"/>
  <c r="P78" i="1" s="1"/>
  <c r="Z22" i="1"/>
  <c r="U22" i="1"/>
  <c r="U16" i="1" s="1"/>
  <c r="T22" i="1"/>
  <c r="S22" i="1"/>
  <c r="Q22" i="1"/>
  <c r="Q24" i="1" s="1"/>
  <c r="P22" i="1"/>
  <c r="P24" i="1" s="1"/>
  <c r="Q21" i="1"/>
  <c r="O21" i="1"/>
  <c r="N21" i="1"/>
  <c r="M21" i="1"/>
  <c r="L21" i="1"/>
  <c r="K21" i="1"/>
  <c r="J21" i="1"/>
  <c r="I21" i="1"/>
  <c r="H21" i="1"/>
  <c r="G21" i="1"/>
  <c r="F21" i="1"/>
  <c r="E21" i="1"/>
  <c r="D21" i="1"/>
  <c r="Z20" i="1"/>
  <c r="Z11" i="1" s="1"/>
  <c r="U20" i="1"/>
  <c r="U17" i="1" s="1"/>
  <c r="T20" i="1"/>
  <c r="S20" i="1"/>
  <c r="Q20" i="1"/>
  <c r="Q11" i="1" s="1"/>
  <c r="P20" i="1"/>
  <c r="P75" i="1" s="1"/>
  <c r="P72" i="1" s="1"/>
  <c r="U19" i="1"/>
  <c r="U21" i="1" s="1"/>
  <c r="T19" i="1"/>
  <c r="T10" i="1" s="1"/>
  <c r="T12" i="1" s="1"/>
  <c r="S19" i="1"/>
  <c r="S21" i="1" s="1"/>
  <c r="Q19" i="1"/>
  <c r="P19" i="1"/>
  <c r="P21" i="1" s="1"/>
  <c r="P18" i="1"/>
  <c r="O18" i="1"/>
  <c r="K18" i="1"/>
  <c r="S17" i="1"/>
  <c r="Q17" i="1"/>
  <c r="P17" i="1"/>
  <c r="O17" i="1"/>
  <c r="N17" i="1"/>
  <c r="N8" i="1" s="1"/>
  <c r="N5" i="1" s="1"/>
  <c r="M17" i="1"/>
  <c r="L17" i="1"/>
  <c r="K17" i="1"/>
  <c r="J17" i="1"/>
  <c r="J8" i="1" s="1"/>
  <c r="J5" i="1" s="1"/>
  <c r="I17" i="1"/>
  <c r="H17" i="1"/>
  <c r="G17" i="1"/>
  <c r="F17" i="1"/>
  <c r="F8" i="1" s="1"/>
  <c r="F5" i="1" s="1"/>
  <c r="E17" i="1"/>
  <c r="D17" i="1"/>
  <c r="T16" i="1"/>
  <c r="S16" i="1"/>
  <c r="S18" i="1" s="1"/>
  <c r="P16" i="1"/>
  <c r="O16" i="1"/>
  <c r="N16" i="1"/>
  <c r="N7" i="1" s="1"/>
  <c r="M16" i="1"/>
  <c r="M18" i="1" s="1"/>
  <c r="L16" i="1"/>
  <c r="L18" i="1" s="1"/>
  <c r="K16" i="1"/>
  <c r="J16" i="1"/>
  <c r="J18" i="1" s="1"/>
  <c r="I16" i="1"/>
  <c r="I18" i="1" s="1"/>
  <c r="H16" i="1"/>
  <c r="H18" i="1" s="1"/>
  <c r="G16" i="1"/>
  <c r="G18" i="1" s="1"/>
  <c r="F16" i="1"/>
  <c r="F7" i="1" s="1"/>
  <c r="E16" i="1"/>
  <c r="E18" i="1" s="1"/>
  <c r="D16" i="1"/>
  <c r="D18" i="1" s="1"/>
  <c r="M15" i="1"/>
  <c r="Z14" i="1"/>
  <c r="S14" i="1"/>
  <c r="Q14" i="1"/>
  <c r="O14" i="1"/>
  <c r="N14" i="1"/>
  <c r="M14" i="1"/>
  <c r="L14" i="1"/>
  <c r="K14" i="1"/>
  <c r="J14" i="1"/>
  <c r="I14" i="1"/>
  <c r="H14" i="1"/>
  <c r="G14" i="1"/>
  <c r="F14" i="1"/>
  <c r="E14" i="1"/>
  <c r="E15" i="1" s="1"/>
  <c r="D14" i="1"/>
  <c r="Z13" i="1"/>
  <c r="U13" i="1"/>
  <c r="U15" i="1" s="1"/>
  <c r="T13" i="1"/>
  <c r="P13" i="1"/>
  <c r="O13" i="1"/>
  <c r="O15" i="1" s="1"/>
  <c r="N13" i="1"/>
  <c r="N15" i="1" s="1"/>
  <c r="M13" i="1"/>
  <c r="L13" i="1"/>
  <c r="L15" i="1" s="1"/>
  <c r="K13" i="1"/>
  <c r="K15" i="1" s="1"/>
  <c r="J13" i="1"/>
  <c r="J15" i="1" s="1"/>
  <c r="I13" i="1"/>
  <c r="I15" i="1" s="1"/>
  <c r="H13" i="1"/>
  <c r="H15" i="1" s="1"/>
  <c r="G13" i="1"/>
  <c r="G15" i="1" s="1"/>
  <c r="F13" i="1"/>
  <c r="F15" i="1" s="1"/>
  <c r="E13" i="1"/>
  <c r="D13" i="1"/>
  <c r="D15" i="1" s="1"/>
  <c r="P12" i="1"/>
  <c r="M12" i="1"/>
  <c r="E12" i="1"/>
  <c r="U11" i="1"/>
  <c r="U12" i="1" s="1"/>
  <c r="T11" i="1"/>
  <c r="S11" i="1"/>
  <c r="S8" i="1" s="1"/>
  <c r="S5" i="1" s="1"/>
  <c r="P11" i="1"/>
  <c r="O11" i="1"/>
  <c r="N11" i="1"/>
  <c r="M11" i="1"/>
  <c r="L11" i="1"/>
  <c r="K11" i="1"/>
  <c r="J11" i="1"/>
  <c r="I11" i="1"/>
  <c r="H11" i="1"/>
  <c r="G11" i="1"/>
  <c r="F11" i="1"/>
  <c r="E11" i="1"/>
  <c r="D11" i="1"/>
  <c r="U10" i="1"/>
  <c r="S10" i="1"/>
  <c r="Q10" i="1"/>
  <c r="Q12" i="1" s="1"/>
  <c r="P10" i="1"/>
  <c r="P7" i="1" s="1"/>
  <c r="O10" i="1"/>
  <c r="N10" i="1"/>
  <c r="N12" i="1" s="1"/>
  <c r="M10" i="1"/>
  <c r="L10" i="1"/>
  <c r="L12" i="1" s="1"/>
  <c r="K10" i="1"/>
  <c r="J10" i="1"/>
  <c r="J12" i="1" s="1"/>
  <c r="I10" i="1"/>
  <c r="I12" i="1" s="1"/>
  <c r="H10" i="1"/>
  <c r="H12" i="1" s="1"/>
  <c r="G10" i="1"/>
  <c r="F10" i="1"/>
  <c r="F12" i="1" s="1"/>
  <c r="E10" i="1"/>
  <c r="D10" i="1"/>
  <c r="D12" i="1" s="1"/>
  <c r="Z8" i="1"/>
  <c r="Q8" i="1"/>
  <c r="O8" i="1"/>
  <c r="M8" i="1"/>
  <c r="M5" i="1" s="1"/>
  <c r="L8" i="1"/>
  <c r="K8" i="1"/>
  <c r="K5" i="1" s="1"/>
  <c r="I8" i="1"/>
  <c r="I5" i="1" s="1"/>
  <c r="H8" i="1"/>
  <c r="G8" i="1"/>
  <c r="E8" i="1"/>
  <c r="E5" i="1" s="1"/>
  <c r="D8" i="1"/>
  <c r="O7" i="1"/>
  <c r="O4" i="1" s="1"/>
  <c r="M7" i="1"/>
  <c r="M9" i="1" s="1"/>
  <c r="K7" i="1"/>
  <c r="K4" i="1" s="1"/>
  <c r="K6" i="1" s="1"/>
  <c r="I7" i="1"/>
  <c r="I9" i="1" s="1"/>
  <c r="G7" i="1"/>
  <c r="G4" i="1" s="1"/>
  <c r="E7" i="1"/>
  <c r="E9" i="1" s="1"/>
  <c r="G5" i="1" l="1"/>
  <c r="T35" i="1"/>
  <c r="G6" i="1"/>
  <c r="P9" i="1"/>
  <c r="U18" i="1"/>
  <c r="U7" i="1"/>
  <c r="P27" i="1"/>
  <c r="D36" i="1"/>
  <c r="F9" i="1"/>
  <c r="N9" i="1"/>
  <c r="U8" i="1"/>
  <c r="U5" i="1" s="1"/>
  <c r="U27" i="1"/>
  <c r="K9" i="1"/>
  <c r="D69" i="1"/>
  <c r="E4" i="1"/>
  <c r="E6" i="1" s="1"/>
  <c r="I4" i="1"/>
  <c r="I6" i="1" s="1"/>
  <c r="M4" i="1"/>
  <c r="M6" i="1" s="1"/>
  <c r="D7" i="1"/>
  <c r="H7" i="1"/>
  <c r="L7" i="1"/>
  <c r="G12" i="1"/>
  <c r="K12" i="1"/>
  <c r="O12" i="1"/>
  <c r="Q13" i="1"/>
  <c r="Q16" i="1"/>
  <c r="Q18" i="1" s="1"/>
  <c r="Z19" i="1"/>
  <c r="T17" i="1"/>
  <c r="T8" i="1" s="1"/>
  <c r="T5" i="1" s="1"/>
  <c r="S13" i="1"/>
  <c r="S15" i="1" s="1"/>
  <c r="S24" i="1"/>
  <c r="Q30" i="1"/>
  <c r="P84" i="1"/>
  <c r="P81" i="1" s="1"/>
  <c r="P69" i="1" s="1"/>
  <c r="P26" i="1"/>
  <c r="U26" i="1"/>
  <c r="P33" i="1"/>
  <c r="U33" i="1"/>
  <c r="M34" i="1"/>
  <c r="M36" i="1" s="1"/>
  <c r="G35" i="1"/>
  <c r="G36" i="1" s="1"/>
  <c r="D42" i="1"/>
  <c r="H42" i="1"/>
  <c r="L42" i="1"/>
  <c r="Q41" i="1"/>
  <c r="Q42" i="1" s="1"/>
  <c r="Z41" i="1"/>
  <c r="D35" i="1"/>
  <c r="D5" i="1" s="1"/>
  <c r="H35" i="1"/>
  <c r="L35" i="1"/>
  <c r="L5" i="1" s="1"/>
  <c r="T76" i="1"/>
  <c r="G9" i="1"/>
  <c r="O9" i="1"/>
  <c r="F18" i="1"/>
  <c r="F45" i="1"/>
  <c r="F34" i="1"/>
  <c r="F36" i="1" s="1"/>
  <c r="J45" i="1"/>
  <c r="J34" i="1"/>
  <c r="J36" i="1" s="1"/>
  <c r="N45" i="1"/>
  <c r="N34" i="1"/>
  <c r="N36" i="1" s="1"/>
  <c r="Q52" i="1"/>
  <c r="Q54" i="1" s="1"/>
  <c r="Q57" i="1"/>
  <c r="Q37" i="1"/>
  <c r="Z52" i="1"/>
  <c r="T53" i="1"/>
  <c r="Z56" i="1"/>
  <c r="T38" i="1"/>
  <c r="T39" i="1" s="1"/>
  <c r="Z78" i="1"/>
  <c r="S12" i="1"/>
  <c r="N18" i="1"/>
  <c r="T21" i="1"/>
  <c r="T24" i="1"/>
  <c r="T25" i="1"/>
  <c r="S25" i="1"/>
  <c r="S27" i="1" s="1"/>
  <c r="Z37" i="1"/>
  <c r="S77" i="1"/>
  <c r="S79" i="1" s="1"/>
  <c r="Q77" i="1"/>
  <c r="Q79" i="1" s="1"/>
  <c r="U77" i="1"/>
  <c r="U79" i="1" s="1"/>
  <c r="L79" i="1"/>
  <c r="P77" i="1"/>
  <c r="P79" i="1" s="1"/>
  <c r="J7" i="1"/>
  <c r="T14" i="1"/>
  <c r="T15" i="1" s="1"/>
  <c r="K36" i="1"/>
  <c r="O35" i="1"/>
  <c r="O36" i="1" s="1"/>
  <c r="P35" i="1"/>
  <c r="P48" i="1"/>
  <c r="P43" i="1"/>
  <c r="P45" i="1" s="1"/>
  <c r="U45" i="1"/>
  <c r="U48" i="1"/>
  <c r="T51" i="1"/>
  <c r="Q72" i="1"/>
  <c r="Q69" i="1" s="1"/>
  <c r="D79" i="1"/>
  <c r="F80" i="1"/>
  <c r="F82" i="1" s="1"/>
  <c r="S83" i="1"/>
  <c r="J80" i="1"/>
  <c r="J82" i="1" s="1"/>
  <c r="T83" i="1"/>
  <c r="J85" i="1"/>
  <c r="N80" i="1"/>
  <c r="N82" i="1" s="1"/>
  <c r="N85" i="1"/>
  <c r="Q25" i="1"/>
  <c r="Q27" i="1" s="1"/>
  <c r="S34" i="1"/>
  <c r="S36" i="1" s="1"/>
  <c r="P40" i="1"/>
  <c r="U40" i="1"/>
  <c r="U42" i="1" s="1"/>
  <c r="T43" i="1"/>
  <c r="S48" i="1"/>
  <c r="D54" i="1"/>
  <c r="H54" i="1"/>
  <c r="L54" i="1"/>
  <c r="T57" i="1"/>
  <c r="P60" i="1"/>
  <c r="J68" i="1"/>
  <c r="H69" i="1"/>
  <c r="Q74" i="1"/>
  <c r="S75" i="1"/>
  <c r="S72" i="1" s="1"/>
  <c r="J72" i="1"/>
  <c r="N72" i="1"/>
  <c r="I76" i="1"/>
  <c r="D85" i="1"/>
  <c r="H85" i="1"/>
  <c r="L85" i="1"/>
  <c r="T84" i="1"/>
  <c r="T81" i="1" s="1"/>
  <c r="T69" i="1" s="1"/>
  <c r="P14" i="1"/>
  <c r="P8" i="1" s="1"/>
  <c r="P5" i="1" s="1"/>
  <c r="Q51" i="1"/>
  <c r="T54" i="1"/>
  <c r="P54" i="1"/>
  <c r="U60" i="1"/>
  <c r="N68" i="1"/>
  <c r="I73" i="1"/>
  <c r="M68" i="1"/>
  <c r="K69" i="1"/>
  <c r="M76" i="1"/>
  <c r="F79" i="1"/>
  <c r="J79" i="1"/>
  <c r="N79" i="1"/>
  <c r="D81" i="1"/>
  <c r="S84" i="1"/>
  <c r="S81" i="1" s="1"/>
  <c r="Q84" i="1"/>
  <c r="Q81" i="1" s="1"/>
  <c r="L81" i="1"/>
  <c r="L69" i="1" s="1"/>
  <c r="Z87" i="1"/>
  <c r="Z58" i="1"/>
  <c r="Z40" i="1" s="1"/>
  <c r="G71" i="1"/>
  <c r="K71" i="1"/>
  <c r="O71" i="1"/>
  <c r="E72" i="1"/>
  <c r="E69" i="1" s="1"/>
  <c r="M72" i="1"/>
  <c r="M69" i="1" s="1"/>
  <c r="S74" i="1"/>
  <c r="U75" i="1"/>
  <c r="U72" i="1" s="1"/>
  <c r="J76" i="1"/>
  <c r="D80" i="1"/>
  <c r="D82" i="1" s="1"/>
  <c r="H80" i="1"/>
  <c r="H82" i="1" s="1"/>
  <c r="L80" i="1"/>
  <c r="F81" i="1"/>
  <c r="S86" i="1"/>
  <c r="S88" i="1" s="1"/>
  <c r="U87" i="1"/>
  <c r="U81" i="1" s="1"/>
  <c r="J88" i="1"/>
  <c r="D71" i="1"/>
  <c r="H71" i="1"/>
  <c r="L71" i="1"/>
  <c r="F72" i="1"/>
  <c r="E80" i="1"/>
  <c r="E82" i="1" s="1"/>
  <c r="I80" i="1"/>
  <c r="I82" i="1" s="1"/>
  <c r="M80" i="1"/>
  <c r="M82" i="1" s="1"/>
  <c r="K81" i="1"/>
  <c r="K82" i="1" s="1"/>
  <c r="P83" i="1"/>
  <c r="U83" i="1"/>
  <c r="P74" i="1"/>
  <c r="U74" i="1"/>
  <c r="T77" i="1"/>
  <c r="T79" i="1" s="1"/>
  <c r="Q83" i="1"/>
  <c r="P86" i="1"/>
  <c r="P88" i="1" s="1"/>
  <c r="U86" i="1"/>
  <c r="U88" i="1" s="1"/>
  <c r="U85" i="1" l="1"/>
  <c r="U80" i="1"/>
  <c r="U82" i="1" s="1"/>
  <c r="H73" i="1"/>
  <c r="H68" i="1"/>
  <c r="H70" i="1" s="1"/>
  <c r="G73" i="1"/>
  <c r="G68" i="1"/>
  <c r="G70" i="1" s="1"/>
  <c r="I68" i="1"/>
  <c r="I70" i="1" s="1"/>
  <c r="Q71" i="1"/>
  <c r="Q76" i="1"/>
  <c r="F68" i="1"/>
  <c r="H4" i="1"/>
  <c r="H9" i="1"/>
  <c r="N4" i="1"/>
  <c r="N6" i="1" s="1"/>
  <c r="O5" i="1"/>
  <c r="O6" i="1" s="1"/>
  <c r="N69" i="1"/>
  <c r="N73" i="1"/>
  <c r="T34" i="1"/>
  <c r="T36" i="1" s="1"/>
  <c r="T45" i="1"/>
  <c r="T85" i="1"/>
  <c r="T80" i="1"/>
  <c r="T82" i="1" s="1"/>
  <c r="T27" i="1"/>
  <c r="T7" i="1"/>
  <c r="Q39" i="1"/>
  <c r="Q34" i="1"/>
  <c r="Q36" i="1" s="1"/>
  <c r="Z16" i="1"/>
  <c r="Z10" i="1"/>
  <c r="Z7" i="1" s="1"/>
  <c r="D9" i="1"/>
  <c r="D4" i="1"/>
  <c r="D6" i="1" s="1"/>
  <c r="L36" i="1"/>
  <c r="U76" i="1"/>
  <c r="U71" i="1"/>
  <c r="F69" i="1"/>
  <c r="L82" i="1"/>
  <c r="O73" i="1"/>
  <c r="O68" i="1"/>
  <c r="O70" i="1" s="1"/>
  <c r="E68" i="1"/>
  <c r="E70" i="1" s="1"/>
  <c r="J69" i="1"/>
  <c r="J73" i="1"/>
  <c r="Z77" i="1"/>
  <c r="Z34" i="1"/>
  <c r="Z53" i="1"/>
  <c r="Z38" i="1"/>
  <c r="Z35" i="1" s="1"/>
  <c r="Z5" i="1" s="1"/>
  <c r="Q35" i="1"/>
  <c r="Q5" i="1" s="1"/>
  <c r="H5" i="1"/>
  <c r="H36" i="1"/>
  <c r="F4" i="1"/>
  <c r="F6" i="1" s="1"/>
  <c r="P15" i="1"/>
  <c r="S7" i="1"/>
  <c r="Q85" i="1"/>
  <c r="Q80" i="1"/>
  <c r="Q82" i="1" s="1"/>
  <c r="P85" i="1"/>
  <c r="P80" i="1"/>
  <c r="P82" i="1" s="1"/>
  <c r="D73" i="1"/>
  <c r="D68" i="1"/>
  <c r="D70" i="1" s="1"/>
  <c r="Z74" i="1"/>
  <c r="Z71" i="1" s="1"/>
  <c r="N70" i="1"/>
  <c r="U69" i="1"/>
  <c r="M70" i="1"/>
  <c r="J70" i="1"/>
  <c r="Z83" i="1"/>
  <c r="Z80" i="1" s="1"/>
  <c r="P76" i="1"/>
  <c r="P71" i="1"/>
  <c r="L73" i="1"/>
  <c r="L68" i="1"/>
  <c r="L70" i="1" s="1"/>
  <c r="S76" i="1"/>
  <c r="S71" i="1"/>
  <c r="K73" i="1"/>
  <c r="K68" i="1"/>
  <c r="K70" i="1" s="1"/>
  <c r="Z84" i="1"/>
  <c r="Z81" i="1" s="1"/>
  <c r="M73" i="1"/>
  <c r="E73" i="1"/>
  <c r="Z86" i="1"/>
  <c r="S69" i="1"/>
  <c r="P42" i="1"/>
  <c r="P34" i="1"/>
  <c r="S80" i="1"/>
  <c r="S82" i="1" s="1"/>
  <c r="S85" i="1"/>
  <c r="Z75" i="1"/>
  <c r="Z72" i="1" s="1"/>
  <c r="Z69" i="1" s="1"/>
  <c r="J9" i="1"/>
  <c r="J4" i="1"/>
  <c r="J6" i="1" s="1"/>
  <c r="F73" i="1"/>
  <c r="T71" i="1"/>
  <c r="Q15" i="1"/>
  <c r="Q7" i="1"/>
  <c r="L9" i="1"/>
  <c r="L4" i="1"/>
  <c r="L6" i="1" s="1"/>
  <c r="T18" i="1"/>
  <c r="U9" i="1"/>
  <c r="U4" i="1"/>
  <c r="U6" i="1" s="1"/>
  <c r="Q9" i="1" l="1"/>
  <c r="Q4" i="1"/>
  <c r="Q6" i="1" s="1"/>
  <c r="S9" i="1"/>
  <c r="S4" i="1"/>
  <c r="S6" i="1" s="1"/>
  <c r="Q73" i="1"/>
  <c r="Q68" i="1"/>
  <c r="Q70" i="1" s="1"/>
  <c r="P36" i="1"/>
  <c r="P4" i="1"/>
  <c r="P6" i="1" s="1"/>
  <c r="Z68" i="1"/>
  <c r="U73" i="1"/>
  <c r="U68" i="1"/>
  <c r="U70" i="1" s="1"/>
  <c r="H6" i="1"/>
  <c r="T73" i="1"/>
  <c r="T68" i="1"/>
  <c r="T70" i="1" s="1"/>
  <c r="S68" i="1"/>
  <c r="S70" i="1" s="1"/>
  <c r="S73" i="1"/>
  <c r="P73" i="1"/>
  <c r="P68" i="1"/>
  <c r="P70" i="1" s="1"/>
  <c r="Z4" i="1"/>
  <c r="T4" i="1"/>
  <c r="T6" i="1" s="1"/>
  <c r="T9" i="1"/>
  <c r="F70" i="1"/>
</calcChain>
</file>

<file path=xl/sharedStrings.xml><?xml version="1.0" encoding="utf-8"?>
<sst xmlns="http://schemas.openxmlformats.org/spreadsheetml/2006/main" count="80" uniqueCount="46">
  <si>
    <t>清水港統計月報　＊海上コンテナ取扱数量（２０フィートコンテナ換算個数、ＴＥＵ）＊　《2018年（平成30年）12月　確定値》　※2019年12月修正</t>
    <rPh sb="0" eb="2">
      <t>シミズ</t>
    </rPh>
    <rPh sb="2" eb="3">
      <t>コウ</t>
    </rPh>
    <rPh sb="3" eb="5">
      <t>トウケイ</t>
    </rPh>
    <rPh sb="5" eb="7">
      <t>ゲッポウ</t>
    </rPh>
    <rPh sb="9" eb="11">
      <t>カイジョウ</t>
    </rPh>
    <rPh sb="15" eb="17">
      <t>トリアツカイ</t>
    </rPh>
    <rPh sb="17" eb="18">
      <t>カズ</t>
    </rPh>
    <rPh sb="18" eb="19">
      <t>リョウ</t>
    </rPh>
    <rPh sb="30" eb="32">
      <t>カンサン</t>
    </rPh>
    <rPh sb="32" eb="34">
      <t>コスウ</t>
    </rPh>
    <rPh sb="48" eb="50">
      <t>ヘイセイ</t>
    </rPh>
    <rPh sb="52" eb="53">
      <t>ネン</t>
    </rPh>
    <rPh sb="56" eb="57">
      <t>ツキ</t>
    </rPh>
    <rPh sb="58" eb="60">
      <t>カクテイ</t>
    </rPh>
    <rPh sb="60" eb="61">
      <t>チ</t>
    </rPh>
    <rPh sb="68" eb="69">
      <t>ネン</t>
    </rPh>
    <rPh sb="71" eb="72">
      <t>ガツ</t>
    </rPh>
    <rPh sb="72" eb="74">
      <t>シュウセイ</t>
    </rPh>
    <phoneticPr fontId="5"/>
  </si>
  <si>
    <t>※RORO船取扱いコンテナ個数入り（2016年10月から）</t>
    <phoneticPr fontId="5"/>
  </si>
  <si>
    <t>ＣＨＥＣＫ！（上半期＋下半期）</t>
    <rPh sb="7" eb="10">
      <t>カミハンキ</t>
    </rPh>
    <rPh sb="11" eb="14">
      <t>シモハンキ</t>
    </rPh>
    <phoneticPr fontId="5"/>
  </si>
  <si>
    <t>項目</t>
    <rPh sb="0" eb="2">
      <t>コウモク</t>
    </rPh>
    <phoneticPr fontId="5"/>
  </si>
  <si>
    <t>１　月</t>
    <rPh sb="2" eb="3">
      <t>ガツ</t>
    </rPh>
    <phoneticPr fontId="5"/>
  </si>
  <si>
    <t>２　月</t>
    <rPh sb="2" eb="3">
      <t>ガツ</t>
    </rPh>
    <phoneticPr fontId="5"/>
  </si>
  <si>
    <t>３　月</t>
    <rPh sb="2" eb="3">
      <t>ガツ</t>
    </rPh>
    <phoneticPr fontId="5"/>
  </si>
  <si>
    <t>４　月</t>
    <rPh sb="2" eb="3">
      <t>ガツ</t>
    </rPh>
    <phoneticPr fontId="5"/>
  </si>
  <si>
    <t>５　月</t>
    <rPh sb="2" eb="3">
      <t>ガツ</t>
    </rPh>
    <phoneticPr fontId="5"/>
  </si>
  <si>
    <t>６　月</t>
    <rPh sb="2" eb="3">
      <t>ガツ</t>
    </rPh>
    <phoneticPr fontId="5"/>
  </si>
  <si>
    <t>７　月</t>
    <rPh sb="2" eb="3">
      <t>ガツ</t>
    </rPh>
    <phoneticPr fontId="5"/>
  </si>
  <si>
    <t>８　月</t>
    <rPh sb="2" eb="3">
      <t>ガツ</t>
    </rPh>
    <phoneticPr fontId="5"/>
  </si>
  <si>
    <t>９　月</t>
    <rPh sb="2" eb="3">
      <t>ガツ</t>
    </rPh>
    <phoneticPr fontId="5"/>
  </si>
  <si>
    <t>１０　月</t>
    <rPh sb="3" eb="4">
      <t>ガツ</t>
    </rPh>
    <phoneticPr fontId="5"/>
  </si>
  <si>
    <t>１１　月</t>
    <rPh sb="3" eb="4">
      <t>ガツ</t>
    </rPh>
    <phoneticPr fontId="5"/>
  </si>
  <si>
    <t>１２　月</t>
    <rPh sb="3" eb="4">
      <t>ガツ</t>
    </rPh>
    <phoneticPr fontId="5"/>
  </si>
  <si>
    <t>累計</t>
    <rPh sb="0" eb="1">
      <t>ルイ</t>
    </rPh>
    <rPh sb="1" eb="2">
      <t>ケイ</t>
    </rPh>
    <phoneticPr fontId="5"/>
  </si>
  <si>
    <t>年間計</t>
    <rPh sb="0" eb="2">
      <t>ネンカン</t>
    </rPh>
    <rPh sb="2" eb="3">
      <t>ケイ</t>
    </rPh>
    <phoneticPr fontId="5"/>
  </si>
  <si>
    <t>上半期計
（１-６月）</t>
    <rPh sb="0" eb="3">
      <t>カミハンキ</t>
    </rPh>
    <rPh sb="3" eb="4">
      <t>ケイ</t>
    </rPh>
    <rPh sb="9" eb="10">
      <t>ガツ</t>
    </rPh>
    <phoneticPr fontId="5"/>
  </si>
  <si>
    <t>下半期計
（７～１２月）</t>
    <rPh sb="0" eb="1">
      <t>シタ</t>
    </rPh>
    <rPh sb="1" eb="3">
      <t>ハンキ</t>
    </rPh>
    <rPh sb="3" eb="4">
      <t>ケイ</t>
    </rPh>
    <rPh sb="10" eb="11">
      <t>ガツ</t>
    </rPh>
    <phoneticPr fontId="5"/>
  </si>
  <si>
    <t>１～２月
累　計</t>
    <rPh sb="3" eb="4">
      <t>ガツ</t>
    </rPh>
    <rPh sb="5" eb="6">
      <t>ルイ</t>
    </rPh>
    <rPh sb="7" eb="8">
      <t>ケイ</t>
    </rPh>
    <phoneticPr fontId="5"/>
  </si>
  <si>
    <t>※表の見方</t>
    <rPh sb="1" eb="2">
      <t>ヒョウ</t>
    </rPh>
    <rPh sb="3" eb="5">
      <t>ミカタ</t>
    </rPh>
    <phoneticPr fontId="5"/>
  </si>
  <si>
    <t>合　計
（内外貿 計）</t>
    <rPh sb="0" eb="1">
      <t>ゴウ</t>
    </rPh>
    <rPh sb="2" eb="3">
      <t>ケイ</t>
    </rPh>
    <rPh sb="5" eb="6">
      <t>ウチ</t>
    </rPh>
    <rPh sb="6" eb="7">
      <t>ガイ</t>
    </rPh>
    <rPh sb="7" eb="8">
      <t>ボウ</t>
    </rPh>
    <rPh sb="9" eb="10">
      <t>ケイ</t>
    </rPh>
    <phoneticPr fontId="5"/>
  </si>
  <si>
    <t>上段：2018年値</t>
    <rPh sb="0" eb="2">
      <t>ジョウダン</t>
    </rPh>
    <rPh sb="7" eb="8">
      <t>ネン</t>
    </rPh>
    <rPh sb="8" eb="9">
      <t>チ</t>
    </rPh>
    <phoneticPr fontId="5"/>
  </si>
  <si>
    <t>中段：（2017年値）</t>
    <rPh sb="0" eb="2">
      <t>チュウダン</t>
    </rPh>
    <rPh sb="8" eb="9">
      <t>ネン</t>
    </rPh>
    <rPh sb="9" eb="10">
      <t>チ</t>
    </rPh>
    <phoneticPr fontId="5"/>
  </si>
  <si>
    <t>下段：対前年同期比</t>
    <rPh sb="0" eb="2">
      <t>ゲダン</t>
    </rPh>
    <rPh sb="3" eb="4">
      <t>タイ</t>
    </rPh>
    <rPh sb="4" eb="6">
      <t>ゼンネン</t>
    </rPh>
    <rPh sb="6" eb="8">
      <t>ドウキ</t>
    </rPh>
    <rPh sb="8" eb="9">
      <t>ヒ</t>
    </rPh>
    <phoneticPr fontId="5"/>
  </si>
  <si>
    <t>外貿貨物 計</t>
    <rPh sb="0" eb="1">
      <t>ソト</t>
    </rPh>
    <rPh sb="1" eb="2">
      <t>ボウ</t>
    </rPh>
    <rPh sb="2" eb="4">
      <t>カモツ</t>
    </rPh>
    <rPh sb="5" eb="6">
      <t>ケイ</t>
    </rPh>
    <phoneticPr fontId="5"/>
  </si>
  <si>
    <t>実入　計</t>
    <rPh sb="0" eb="1">
      <t>ジツ</t>
    </rPh>
    <rPh sb="1" eb="2">
      <t>イリ</t>
    </rPh>
    <rPh sb="3" eb="4">
      <t>ケイ</t>
    </rPh>
    <phoneticPr fontId="5"/>
  </si>
  <si>
    <t>空　計</t>
    <rPh sb="0" eb="1">
      <t>カラ</t>
    </rPh>
    <rPh sb="2" eb="3">
      <t>ケイ</t>
    </rPh>
    <phoneticPr fontId="5"/>
  </si>
  <si>
    <t>　輸出 計</t>
    <rPh sb="1" eb="3">
      <t>ユシュツ</t>
    </rPh>
    <rPh sb="4" eb="5">
      <t>ケイ</t>
    </rPh>
    <phoneticPr fontId="5"/>
  </si>
  <si>
    <t>実 入</t>
    <rPh sb="0" eb="1">
      <t>ジツ</t>
    </rPh>
    <rPh sb="2" eb="3">
      <t>イリ</t>
    </rPh>
    <phoneticPr fontId="5"/>
  </si>
  <si>
    <t>空</t>
    <rPh sb="0" eb="1">
      <t>カラ</t>
    </rPh>
    <phoneticPr fontId="5"/>
  </si>
  <si>
    <t>輸入 計</t>
    <rPh sb="0" eb="2">
      <t>ユニュウ</t>
    </rPh>
    <rPh sb="3" eb="4">
      <t>ケイ</t>
    </rPh>
    <phoneticPr fontId="5"/>
  </si>
  <si>
    <t>内貿貨物 計</t>
    <rPh sb="0" eb="1">
      <t>ウチ</t>
    </rPh>
    <rPh sb="1" eb="2">
      <t>ボウ</t>
    </rPh>
    <rPh sb="2" eb="4">
      <t>カモツ</t>
    </rPh>
    <rPh sb="5" eb="6">
      <t>ケイ</t>
    </rPh>
    <phoneticPr fontId="5"/>
  </si>
  <si>
    <t>移出 計</t>
    <rPh sb="0" eb="2">
      <t>イシュツ</t>
    </rPh>
    <rPh sb="3" eb="4">
      <t>ケイ</t>
    </rPh>
    <phoneticPr fontId="5"/>
  </si>
  <si>
    <t>移入 計</t>
    <rPh sb="0" eb="2">
      <t>イニュウ</t>
    </rPh>
    <rPh sb="3" eb="4">
      <t>ケイ</t>
    </rPh>
    <phoneticPr fontId="5"/>
  </si>
  <si>
    <r>
      <t>（注１）「ＴＥＵ」とは、２０フィートタイプのコンテナを基礎数値としてコンテナの個数を数える単位で、「</t>
    </r>
    <r>
      <rPr>
        <u/>
        <sz val="11"/>
        <rFont val="ＭＳ Ｐ明朝"/>
        <family val="1"/>
        <charset val="128"/>
      </rPr>
      <t>T</t>
    </r>
    <r>
      <rPr>
        <sz val="11"/>
        <rFont val="ＭＳ Ｐ明朝"/>
        <family val="1"/>
        <charset val="128"/>
      </rPr>
      <t xml:space="preserve">wenty-foot </t>
    </r>
    <r>
      <rPr>
        <u/>
        <sz val="11"/>
        <rFont val="ＭＳ Ｐ明朝"/>
        <family val="1"/>
        <charset val="128"/>
      </rPr>
      <t>E</t>
    </r>
    <r>
      <rPr>
        <sz val="11"/>
        <rFont val="ＭＳ Ｐ明朝"/>
        <family val="1"/>
        <charset val="128"/>
      </rPr>
      <t xml:space="preserve">quivalent </t>
    </r>
    <r>
      <rPr>
        <u/>
        <sz val="11"/>
        <rFont val="ＭＳ Ｐ明朝"/>
        <family val="1"/>
        <charset val="128"/>
      </rPr>
      <t>Ｕ</t>
    </r>
    <r>
      <rPr>
        <sz val="11"/>
        <rFont val="ＭＳ Ｐ明朝"/>
        <family val="1"/>
        <charset val="128"/>
      </rPr>
      <t>ｎｉｔｓ」の略です。</t>
    </r>
    <rPh sb="1" eb="2">
      <t>チュウ</t>
    </rPh>
    <rPh sb="27" eb="29">
      <t>キソ</t>
    </rPh>
    <rPh sb="29" eb="31">
      <t>スウチ</t>
    </rPh>
    <rPh sb="39" eb="41">
      <t>コスウ</t>
    </rPh>
    <rPh sb="42" eb="43">
      <t>カゾ</t>
    </rPh>
    <rPh sb="45" eb="47">
      <t>タンイ</t>
    </rPh>
    <rPh sb="80" eb="81">
      <t>リャク</t>
    </rPh>
    <phoneticPr fontId="5"/>
  </si>
  <si>
    <t>　　　　２０フィートタイプのコンテナ１個を「１ＴＥＵ」、４０フィートタイプのコンテナ１個を「２ＴＥＵ」と数えます。</t>
    <rPh sb="19" eb="20">
      <t>コ</t>
    </rPh>
    <rPh sb="52" eb="53">
      <t>カゾ</t>
    </rPh>
    <phoneticPr fontId="5"/>
  </si>
  <si>
    <t>（注２）港湾調査規則により、国内の他の港湾で一旦中継（積卸し）され、外国との間で取引のあった貨物は内貿貨物に含みます。</t>
    <rPh sb="1" eb="2">
      <t>チュウ</t>
    </rPh>
    <rPh sb="4" eb="6">
      <t>コウワン</t>
    </rPh>
    <rPh sb="6" eb="8">
      <t>チョウサ</t>
    </rPh>
    <rPh sb="8" eb="10">
      <t>キソク</t>
    </rPh>
    <rPh sb="14" eb="16">
      <t>コクナイ</t>
    </rPh>
    <rPh sb="17" eb="18">
      <t>タ</t>
    </rPh>
    <rPh sb="19" eb="21">
      <t>コウワン</t>
    </rPh>
    <rPh sb="22" eb="24">
      <t>イッタン</t>
    </rPh>
    <rPh sb="24" eb="26">
      <t>チュウケイ</t>
    </rPh>
    <rPh sb="27" eb="28">
      <t>ツ</t>
    </rPh>
    <rPh sb="28" eb="29">
      <t>オロシ</t>
    </rPh>
    <rPh sb="34" eb="36">
      <t>ガイコク</t>
    </rPh>
    <rPh sb="38" eb="39">
      <t>アイダ</t>
    </rPh>
    <rPh sb="40" eb="42">
      <t>トリヒキ</t>
    </rPh>
    <rPh sb="46" eb="48">
      <t>カモツ</t>
    </rPh>
    <rPh sb="49" eb="50">
      <t>ウチ</t>
    </rPh>
    <rPh sb="50" eb="51">
      <t>ボウ</t>
    </rPh>
    <rPh sb="51" eb="53">
      <t>カモツ</t>
    </rPh>
    <rPh sb="54" eb="55">
      <t>フク</t>
    </rPh>
    <phoneticPr fontId="5"/>
  </si>
  <si>
    <t>《再　掲》</t>
    <rPh sb="1" eb="2">
      <t>サイ</t>
    </rPh>
    <rPh sb="3" eb="4">
      <t>ケイ</t>
    </rPh>
    <phoneticPr fontId="5"/>
  </si>
  <si>
    <t>項　目</t>
    <rPh sb="0" eb="1">
      <t>コウ</t>
    </rPh>
    <rPh sb="2" eb="3">
      <t>メ</t>
    </rPh>
    <phoneticPr fontId="5"/>
  </si>
  <si>
    <t>累計</t>
    <rPh sb="0" eb="2">
      <t>ルイケイ</t>
    </rPh>
    <phoneticPr fontId="5"/>
  </si>
  <si>
    <t xml:space="preserve"> </t>
    <phoneticPr fontId="5"/>
  </si>
  <si>
    <t>合　計</t>
    <rPh sb="0" eb="1">
      <t>ゴウ</t>
    </rPh>
    <rPh sb="2" eb="3">
      <t>ケイ</t>
    </rPh>
    <phoneticPr fontId="5"/>
  </si>
  <si>
    <t>輸移出</t>
    <rPh sb="0" eb="1">
      <t>ユ</t>
    </rPh>
    <rPh sb="1" eb="3">
      <t>イシュツ</t>
    </rPh>
    <phoneticPr fontId="5"/>
  </si>
  <si>
    <t>輸移入</t>
    <rPh sb="0" eb="1">
      <t>ユ</t>
    </rPh>
    <rPh sb="1" eb="3">
      <t>イニュウ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</si>
</sst>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 #,##0_ ;_ * \-#,##0_ ;_ * &quot;-&quot;_ ;_ @_ "/>
    <numFmt numFmtId="176" formatCode="#,##0_);[Red]\(#,##0\)"/>
    <numFmt numFmtId="177" formatCode="\(#,###\)"/>
    <numFmt numFmtId="178" formatCode="\(0,000\)"/>
    <numFmt numFmtId="179" formatCode="0.0%"/>
    <numFmt numFmtId="180" formatCode="\(000\)"/>
  </numFmts>
  <fonts count="23" x14ac:knownFonts="1">
    <font>
      <sz val="11"/>
      <name val="ＭＳ Ｐゴシック"/>
      <family val="3"/>
      <charset val="128"/>
    </font>
    <font>
      <sz val="11"/>
      <name val="ＭＳ Ｐゴシック"/>
      <family val="3"/>
      <charset val="128"/>
    </font>
    <font>
      <sz val="11"/>
      <name val="ＭＳ Ｐ明朝"/>
      <family val="1"/>
      <charset val="128"/>
    </font>
    <font>
      <sz val="6"/>
      <name val="游ゴシック"/>
      <family val="2"/>
      <charset val="128"/>
      <scheme val="minor"/>
    </font>
    <font>
      <b/>
      <sz val="14"/>
      <name val="ＭＳ Ｐ明朝"/>
      <family val="1"/>
      <charset val="128"/>
    </font>
    <font>
      <sz val="6"/>
      <name val="ＭＳ Ｐゴシック"/>
      <family val="3"/>
      <charset val="128"/>
    </font>
    <font>
      <sz val="11"/>
      <color indexed="8"/>
      <name val="ＭＳ Ｐ明朝"/>
      <family val="1"/>
      <charset val="128"/>
    </font>
    <font>
      <b/>
      <sz val="14"/>
      <color indexed="10"/>
      <name val="ＭＳ Ｐ明朝"/>
      <family val="1"/>
      <charset val="128"/>
    </font>
    <font>
      <sz val="11"/>
      <color indexed="10"/>
      <name val="ＭＳ Ｐ明朝"/>
      <family val="1"/>
      <charset val="128"/>
    </font>
    <font>
      <sz val="11"/>
      <color indexed="22"/>
      <name val="ＭＳ Ｐ明朝"/>
      <family val="1"/>
      <charset val="128"/>
    </font>
    <font>
      <sz val="8"/>
      <color indexed="22"/>
      <name val="ＭＳ Ｐ明朝"/>
      <family val="1"/>
      <charset val="128"/>
    </font>
    <font>
      <sz val="12"/>
      <name val="ＭＳ Ｐ明朝"/>
      <family val="1"/>
      <charset val="128"/>
    </font>
    <font>
      <sz val="12"/>
      <color indexed="8"/>
      <name val="ＭＳ Ｐ明朝"/>
      <family val="1"/>
      <charset val="128"/>
    </font>
    <font>
      <b/>
      <i/>
      <sz val="10"/>
      <color indexed="48"/>
      <name val="ＭＳ Ｐ明朝"/>
      <family val="1"/>
      <charset val="128"/>
    </font>
    <font>
      <sz val="12"/>
      <color indexed="22"/>
      <name val="ＭＳ Ｐ明朝"/>
      <family val="1"/>
      <charset val="128"/>
    </font>
    <font>
      <sz val="12"/>
      <name val="ＭＳ Ｐゴシック"/>
      <family val="3"/>
      <charset val="128"/>
    </font>
    <font>
      <sz val="11"/>
      <color indexed="8"/>
      <name val="ＭＳ Ｐゴシック"/>
      <family val="3"/>
      <charset val="128"/>
    </font>
    <font>
      <sz val="11"/>
      <color indexed="22"/>
      <name val="ＭＳ Ｐゴシック"/>
      <family val="3"/>
      <charset val="128"/>
    </font>
    <font>
      <sz val="11"/>
      <color indexed="9"/>
      <name val="ＭＳ Ｐゴシック"/>
      <family val="3"/>
      <charset val="128"/>
    </font>
    <font>
      <b/>
      <sz val="12"/>
      <color indexed="12"/>
      <name val="ＭＳ Ｐゴシック"/>
      <family val="3"/>
      <charset val="128"/>
    </font>
    <font>
      <b/>
      <sz val="12"/>
      <color indexed="10"/>
      <name val="ＭＳ Ｐゴシック"/>
      <family val="3"/>
      <charset val="128"/>
    </font>
    <font>
      <u/>
      <sz val="11"/>
      <name val="ＭＳ Ｐ明朝"/>
      <family val="1"/>
      <charset val="128"/>
    </font>
    <font>
      <b/>
      <sz val="11"/>
      <name val="ＭＳ Ｐゴシック"/>
      <family val="3"/>
      <charset val="128"/>
    </font>
  </fonts>
  <fills count="8">
    <fill>
      <patternFill patternType="none"/>
    </fill>
    <fill>
      <patternFill patternType="gray125"/>
    </fill>
    <fill>
      <patternFill patternType="solid">
        <fgColor indexed="43"/>
        <bgColor indexed="9"/>
      </patternFill>
    </fill>
    <fill>
      <patternFill patternType="solid">
        <fgColor indexed="41"/>
        <bgColor indexed="9"/>
      </patternFill>
    </fill>
    <fill>
      <patternFill patternType="solid">
        <fgColor indexed="9"/>
        <bgColor indexed="64"/>
      </patternFill>
    </fill>
    <fill>
      <patternFill patternType="solid">
        <fgColor indexed="47"/>
        <bgColor indexed="9"/>
      </patternFill>
    </fill>
    <fill>
      <patternFill patternType="solid">
        <fgColor indexed="41"/>
        <bgColor indexed="64"/>
      </patternFill>
    </fill>
    <fill>
      <patternFill patternType="solid">
        <fgColor indexed="47"/>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64"/>
      </left>
      <right style="double">
        <color indexed="64"/>
      </right>
      <top style="double">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double">
        <color indexed="64"/>
      </left>
      <right style="double">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double">
        <color indexed="64"/>
      </left>
      <right style="double">
        <color indexed="64"/>
      </right>
      <top/>
      <bottom/>
      <diagonal/>
    </border>
    <border>
      <left/>
      <right style="thin">
        <color indexed="64"/>
      </right>
      <top/>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style="double">
        <color indexed="64"/>
      </left>
      <right style="double">
        <color indexed="64"/>
      </right>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double">
        <color indexed="64"/>
      </right>
      <top/>
      <bottom style="thin">
        <color indexed="64"/>
      </bottom>
      <diagonal/>
    </border>
    <border>
      <left/>
      <right style="thin">
        <color indexed="64"/>
      </right>
      <top/>
      <bottom style="double">
        <color indexed="64"/>
      </bottom>
      <diagonal/>
    </border>
    <border>
      <left style="thin">
        <color indexed="64"/>
      </left>
      <right style="thin">
        <color indexed="64"/>
      </right>
      <top/>
      <bottom style="hair">
        <color indexed="64"/>
      </bottom>
      <diagonal/>
    </border>
    <border>
      <left style="double">
        <color indexed="64"/>
      </left>
      <right style="double">
        <color indexed="64"/>
      </right>
      <top/>
      <bottom style="hair">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220">
    <xf numFmtId="0" fontId="0" fillId="0" borderId="0" xfId="0">
      <alignment vertical="center"/>
    </xf>
    <xf numFmtId="0" fontId="2" fillId="0" borderId="0" xfId="2" applyFont="1"/>
    <xf numFmtId="0" fontId="4" fillId="0" borderId="0" xfId="2" applyFont="1"/>
    <xf numFmtId="0" fontId="6" fillId="0" borderId="0" xfId="2" applyFont="1"/>
    <xf numFmtId="0" fontId="7" fillId="0" borderId="0" xfId="2" applyFont="1"/>
    <xf numFmtId="0" fontId="8" fillId="0" borderId="0" xfId="2" applyFont="1" applyAlignment="1">
      <alignment horizontal="right"/>
    </xf>
    <xf numFmtId="0" fontId="9" fillId="0" borderId="0" xfId="2" applyFont="1" applyFill="1"/>
    <xf numFmtId="0" fontId="2" fillId="0" borderId="0" xfId="2" applyFont="1" applyAlignment="1">
      <alignment horizontal="right"/>
    </xf>
    <xf numFmtId="0" fontId="2" fillId="0" borderId="0" xfId="2" applyFont="1" applyFill="1"/>
    <xf numFmtId="0" fontId="2" fillId="0" borderId="0" xfId="0" applyFont="1" applyAlignment="1"/>
    <xf numFmtId="0" fontId="10" fillId="0" borderId="0" xfId="2" applyFont="1" applyFill="1" applyAlignment="1">
      <alignment horizontal="left"/>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 xfId="0" applyFont="1" applyFill="1" applyBorder="1" applyAlignment="1">
      <alignment horizontal="center" vertical="center"/>
    </xf>
    <xf numFmtId="0" fontId="12"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wrapText="1"/>
    </xf>
    <xf numFmtId="0" fontId="13" fillId="2" borderId="4" xfId="2" applyFont="1" applyFill="1" applyBorder="1" applyAlignment="1">
      <alignment horizontal="center" vertical="center" wrapText="1"/>
    </xf>
    <xf numFmtId="0" fontId="13" fillId="2" borderId="5" xfId="0" applyFont="1" applyFill="1" applyBorder="1" applyAlignment="1">
      <alignment horizontal="center" vertical="center" wrapText="1"/>
    </xf>
    <xf numFmtId="0" fontId="2" fillId="0" borderId="0" xfId="2" applyFont="1" applyBorder="1" applyAlignment="1">
      <alignment horizontal="center"/>
    </xf>
    <xf numFmtId="0" fontId="14"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6" xfId="0" applyFont="1" applyFill="1" applyBorder="1" applyAlignment="1">
      <alignment horizontal="center" vertical="center"/>
    </xf>
    <xf numFmtId="176" fontId="0" fillId="0" borderId="1" xfId="0" applyNumberFormat="1" applyFill="1" applyBorder="1" applyAlignment="1">
      <alignment horizontal="right" vertical="center"/>
    </xf>
    <xf numFmtId="176" fontId="1" fillId="0" borderId="2" xfId="0" applyNumberFormat="1" applyFont="1" applyBorder="1" applyAlignment="1">
      <alignment horizontal="right" vertical="center" shrinkToFit="1"/>
    </xf>
    <xf numFmtId="176" fontId="1" fillId="0" borderId="1" xfId="0" applyNumberFormat="1" applyFont="1" applyBorder="1" applyAlignment="1">
      <alignment horizontal="right" vertical="center" shrinkToFit="1"/>
    </xf>
    <xf numFmtId="176" fontId="1" fillId="0" borderId="5" xfId="0" applyNumberFormat="1" applyFont="1" applyBorder="1" applyAlignment="1">
      <alignment horizontal="right" vertical="center" shrinkToFit="1"/>
    </xf>
    <xf numFmtId="176" fontId="16" fillId="0" borderId="5" xfId="0" applyNumberFormat="1" applyFont="1" applyBorder="1" applyAlignment="1">
      <alignment horizontal="right" vertical="center" shrinkToFit="1"/>
    </xf>
    <xf numFmtId="176" fontId="1" fillId="0" borderId="7" xfId="0" applyNumberFormat="1" applyFont="1" applyFill="1" applyBorder="1" applyAlignment="1">
      <alignment horizontal="right" vertical="center" shrinkToFit="1"/>
    </xf>
    <xf numFmtId="176" fontId="0" fillId="0" borderId="0" xfId="0" applyNumberFormat="1">
      <alignment vertical="center"/>
    </xf>
    <xf numFmtId="176" fontId="1" fillId="0" borderId="1" xfId="0" applyNumberFormat="1" applyFont="1" applyFill="1" applyBorder="1" applyAlignment="1">
      <alignment horizontal="right" vertical="center" shrinkToFit="1"/>
    </xf>
    <xf numFmtId="176" fontId="1" fillId="0" borderId="5" xfId="0" applyNumberFormat="1" applyFont="1" applyFill="1" applyBorder="1" applyAlignment="1">
      <alignment horizontal="right" vertical="center" shrinkToFit="1"/>
    </xf>
    <xf numFmtId="176" fontId="0" fillId="0" borderId="0" xfId="0" applyNumberFormat="1" applyBorder="1">
      <alignment vertical="center"/>
    </xf>
    <xf numFmtId="176" fontId="17" fillId="0" borderId="1" xfId="0" applyNumberFormat="1" applyFont="1" applyFill="1" applyBorder="1" applyAlignment="1">
      <alignment horizontal="right" vertical="center" shrinkToFit="1"/>
    </xf>
    <xf numFmtId="0" fontId="15" fillId="0" borderId="8" xfId="0" applyFont="1" applyFill="1" applyBorder="1" applyAlignment="1">
      <alignment horizontal="center" vertical="center"/>
    </xf>
    <xf numFmtId="0" fontId="15" fillId="0" borderId="0" xfId="0" applyFont="1" applyFill="1" applyBorder="1" applyAlignment="1">
      <alignment horizontal="center" vertical="center"/>
    </xf>
    <xf numFmtId="177" fontId="1" fillId="0" borderId="9" xfId="1" applyNumberFormat="1" applyFill="1" applyBorder="1" applyAlignment="1">
      <alignment horizontal="right" vertical="center"/>
    </xf>
    <xf numFmtId="177" fontId="1" fillId="0" borderId="9" xfId="1" applyNumberFormat="1" applyFont="1" applyFill="1" applyBorder="1" applyAlignment="1">
      <alignment horizontal="right" vertical="center"/>
    </xf>
    <xf numFmtId="177" fontId="1" fillId="0" borderId="0" xfId="1" applyNumberFormat="1" applyFill="1" applyBorder="1" applyAlignment="1">
      <alignment horizontal="right" vertical="center"/>
    </xf>
    <xf numFmtId="177" fontId="1" fillId="0" borderId="0" xfId="1" applyNumberFormat="1" applyFont="1" applyFill="1" applyBorder="1" applyAlignment="1">
      <alignment horizontal="right" vertical="center"/>
    </xf>
    <xf numFmtId="177" fontId="16" fillId="0" borderId="0" xfId="1" applyNumberFormat="1" applyFont="1" applyFill="1" applyBorder="1" applyAlignment="1">
      <alignment horizontal="right" vertical="center"/>
    </xf>
    <xf numFmtId="177" fontId="1" fillId="0" borderId="8" xfId="1" applyNumberFormat="1" applyFont="1" applyFill="1" applyBorder="1" applyAlignment="1">
      <alignment horizontal="right" vertical="center"/>
    </xf>
    <xf numFmtId="177" fontId="1" fillId="0" borderId="10" xfId="1" applyNumberFormat="1" applyFont="1" applyFill="1" applyBorder="1" applyAlignment="1">
      <alignment horizontal="right" vertical="center"/>
    </xf>
    <xf numFmtId="178" fontId="1" fillId="0" borderId="9" xfId="1" applyNumberFormat="1" applyFont="1" applyFill="1" applyBorder="1" applyAlignment="1">
      <alignment horizontal="right" vertical="center"/>
    </xf>
    <xf numFmtId="178" fontId="1" fillId="0" borderId="11" xfId="1" applyNumberFormat="1" applyFont="1" applyFill="1" applyBorder="1" applyAlignment="1">
      <alignment horizontal="right" vertical="center"/>
    </xf>
    <xf numFmtId="178" fontId="17" fillId="0" borderId="9" xfId="1" applyNumberFormat="1" applyFont="1" applyFill="1" applyBorder="1" applyAlignment="1">
      <alignment horizontal="right" vertical="center"/>
    </xf>
    <xf numFmtId="0" fontId="15" fillId="0" borderId="12" xfId="0" applyFont="1" applyFill="1" applyBorder="1" applyAlignment="1">
      <alignment horizontal="center" vertical="center"/>
    </xf>
    <xf numFmtId="0" fontId="15" fillId="0" borderId="13" xfId="0" applyFont="1" applyFill="1" applyBorder="1" applyAlignment="1">
      <alignment horizontal="center" vertical="center"/>
    </xf>
    <xf numFmtId="179" fontId="1" fillId="0" borderId="14" xfId="1" applyNumberFormat="1" applyBorder="1" applyAlignment="1">
      <alignment horizontal="right" vertical="center"/>
    </xf>
    <xf numFmtId="179" fontId="1" fillId="0" borderId="15" xfId="1" applyNumberFormat="1" applyFont="1" applyBorder="1" applyAlignment="1">
      <alignment horizontal="right" vertical="center"/>
    </xf>
    <xf numFmtId="0" fontId="18" fillId="0" borderId="0" xfId="0" applyFont="1">
      <alignment vertical="center"/>
    </xf>
    <xf numFmtId="179" fontId="1" fillId="0" borderId="14" xfId="1" applyNumberFormat="1" applyFont="1" applyBorder="1" applyAlignment="1">
      <alignment horizontal="right" vertical="center"/>
    </xf>
    <xf numFmtId="179" fontId="17" fillId="0" borderId="14" xfId="1" applyNumberFormat="1" applyFont="1" applyFill="1" applyBorder="1" applyAlignment="1">
      <alignment horizontal="right" vertical="center"/>
    </xf>
    <xf numFmtId="0" fontId="19" fillId="0" borderId="8" xfId="0" applyFont="1" applyFill="1" applyBorder="1" applyAlignment="1">
      <alignment horizontal="center" vertical="center" wrapText="1"/>
    </xf>
    <xf numFmtId="0" fontId="19" fillId="0" borderId="0" xfId="0" applyFont="1" applyFill="1" applyBorder="1" applyAlignment="1">
      <alignment horizontal="center" vertical="center" wrapText="1"/>
    </xf>
    <xf numFmtId="176" fontId="1" fillId="0" borderId="9" xfId="1" applyNumberFormat="1" applyFill="1" applyBorder="1">
      <alignment vertical="center"/>
    </xf>
    <xf numFmtId="176" fontId="1" fillId="0" borderId="10" xfId="0" applyNumberFormat="1" applyFont="1" applyFill="1" applyBorder="1" applyAlignment="1">
      <alignment horizontal="right" vertical="center" shrinkToFit="1"/>
    </xf>
    <xf numFmtId="176" fontId="1" fillId="0" borderId="9" xfId="0" applyNumberFormat="1" applyFont="1" applyFill="1" applyBorder="1" applyAlignment="1">
      <alignment horizontal="right" vertical="center" shrinkToFit="1"/>
    </xf>
    <xf numFmtId="176" fontId="1" fillId="0" borderId="11" xfId="0" applyNumberFormat="1" applyFont="1" applyFill="1" applyBorder="1" applyAlignment="1">
      <alignment horizontal="right" vertical="center" shrinkToFit="1"/>
    </xf>
    <xf numFmtId="176" fontId="17" fillId="0" borderId="9" xfId="0" applyNumberFormat="1" applyFont="1" applyFill="1" applyBorder="1" applyAlignment="1">
      <alignment horizontal="right" vertical="center" shrinkToFit="1"/>
    </xf>
    <xf numFmtId="179" fontId="1" fillId="0" borderId="9" xfId="1" applyNumberFormat="1" applyFill="1" applyBorder="1" applyAlignment="1">
      <alignment horizontal="right" vertical="center"/>
    </xf>
    <xf numFmtId="179" fontId="1" fillId="0" borderId="10" xfId="1" applyNumberFormat="1" applyFont="1" applyFill="1" applyBorder="1" applyAlignment="1">
      <alignment horizontal="right" vertical="center"/>
    </xf>
    <xf numFmtId="179" fontId="1" fillId="0" borderId="9" xfId="1" applyNumberFormat="1" applyFont="1" applyFill="1" applyBorder="1" applyAlignment="1">
      <alignment horizontal="right" vertical="center"/>
    </xf>
    <xf numFmtId="179" fontId="17" fillId="0" borderId="9" xfId="1" applyNumberFormat="1" applyFont="1" applyFill="1" applyBorder="1" applyAlignment="1">
      <alignment horizontal="right" vertical="center"/>
    </xf>
    <xf numFmtId="0" fontId="0" fillId="0" borderId="9" xfId="0" applyFill="1" applyBorder="1" applyAlignment="1">
      <alignment horizontal="center" vertical="top" wrapText="1"/>
    </xf>
    <xf numFmtId="0" fontId="11" fillId="0" borderId="2" xfId="0" applyFont="1" applyFill="1" applyBorder="1" applyAlignment="1">
      <alignment horizontal="center" vertical="center"/>
    </xf>
    <xf numFmtId="0" fontId="11" fillId="0" borderId="5" xfId="0" applyFont="1" applyFill="1" applyBorder="1" applyAlignment="1">
      <alignment horizontal="center" vertical="center"/>
    </xf>
    <xf numFmtId="176" fontId="1" fillId="0" borderId="1" xfId="1" applyNumberFormat="1" applyFill="1" applyBorder="1">
      <alignment vertical="center"/>
    </xf>
    <xf numFmtId="0" fontId="11" fillId="0" borderId="8"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7" xfId="0" applyFont="1" applyFill="1" applyBorder="1" applyAlignment="1">
      <alignment horizontal="center" vertical="center"/>
    </xf>
    <xf numFmtId="179" fontId="1" fillId="0" borderId="18" xfId="1" applyNumberFormat="1" applyFill="1" applyBorder="1" applyAlignment="1">
      <alignment horizontal="right" vertical="center"/>
    </xf>
    <xf numFmtId="179" fontId="1" fillId="0" borderId="19" xfId="1" applyNumberFormat="1" applyFont="1" applyFill="1" applyBorder="1" applyAlignment="1">
      <alignment horizontal="right" vertical="center"/>
    </xf>
    <xf numFmtId="179" fontId="1" fillId="0" borderId="18" xfId="1" applyNumberFormat="1" applyFont="1" applyFill="1" applyBorder="1" applyAlignment="1">
      <alignment horizontal="right" vertical="center"/>
    </xf>
    <xf numFmtId="179" fontId="17" fillId="0" borderId="18" xfId="1" applyNumberFormat="1" applyFont="1" applyFill="1" applyBorder="1" applyAlignment="1">
      <alignment horizontal="right" vertical="center"/>
    </xf>
    <xf numFmtId="0" fontId="11" fillId="0" borderId="12" xfId="0" applyFont="1" applyFill="1" applyBorder="1" applyAlignment="1">
      <alignment horizontal="center" vertical="center"/>
    </xf>
    <xf numFmtId="0" fontId="11" fillId="0" borderId="20" xfId="0" applyFont="1" applyFill="1" applyBorder="1" applyAlignment="1">
      <alignment horizontal="center" vertical="center"/>
    </xf>
    <xf numFmtId="179" fontId="1" fillId="0" borderId="14" xfId="1" applyNumberFormat="1" applyFill="1" applyBorder="1" applyAlignment="1">
      <alignment horizontal="right" vertical="center"/>
    </xf>
    <xf numFmtId="179" fontId="1" fillId="0" borderId="15" xfId="1" applyNumberFormat="1" applyFont="1" applyFill="1" applyBorder="1" applyAlignment="1">
      <alignment horizontal="right" vertical="center"/>
    </xf>
    <xf numFmtId="179" fontId="1" fillId="0" borderId="14" xfId="1" applyNumberFormat="1" applyFont="1" applyFill="1" applyBorder="1" applyAlignment="1">
      <alignment horizontal="right" vertical="center"/>
    </xf>
    <xf numFmtId="0" fontId="11" fillId="3" borderId="8" xfId="0" applyFont="1" applyFill="1" applyBorder="1" applyAlignment="1">
      <alignment horizontal="center" vertical="center" wrapText="1"/>
    </xf>
    <xf numFmtId="0" fontId="11" fillId="3" borderId="11" xfId="0" applyFont="1" applyFill="1" applyBorder="1" applyAlignment="1">
      <alignment horizontal="center" vertical="center" wrapText="1"/>
    </xf>
    <xf numFmtId="176" fontId="1" fillId="3" borderId="9" xfId="1" applyNumberFormat="1" applyFill="1" applyBorder="1">
      <alignment vertical="center"/>
    </xf>
    <xf numFmtId="176" fontId="1" fillId="3" borderId="9" xfId="1" applyNumberFormat="1" applyFont="1" applyFill="1" applyBorder="1">
      <alignment vertical="center"/>
    </xf>
    <xf numFmtId="176" fontId="1" fillId="3" borderId="10" xfId="0" applyNumberFormat="1" applyFont="1" applyFill="1" applyBorder="1" applyAlignment="1">
      <alignment horizontal="right" vertical="center" shrinkToFit="1"/>
    </xf>
    <xf numFmtId="176" fontId="1" fillId="3" borderId="9" xfId="0" applyNumberFormat="1" applyFont="1" applyFill="1" applyBorder="1" applyAlignment="1">
      <alignment horizontal="right" vertical="center" shrinkToFit="1"/>
    </xf>
    <xf numFmtId="176" fontId="1" fillId="3" borderId="11" xfId="0" applyNumberFormat="1" applyFont="1" applyFill="1" applyBorder="1" applyAlignment="1">
      <alignment horizontal="right" vertical="center" shrinkToFit="1"/>
    </xf>
    <xf numFmtId="177" fontId="1" fillId="3" borderId="9" xfId="1" applyNumberFormat="1" applyFill="1" applyBorder="1" applyAlignment="1">
      <alignment horizontal="right" vertical="center"/>
    </xf>
    <xf numFmtId="177" fontId="1" fillId="3" borderId="9" xfId="1" applyNumberFormat="1" applyFont="1" applyFill="1" applyBorder="1" applyAlignment="1">
      <alignment horizontal="right" vertical="center"/>
    </xf>
    <xf numFmtId="177" fontId="1" fillId="3" borderId="0" xfId="1" applyNumberFormat="1" applyFill="1" applyBorder="1" applyAlignment="1">
      <alignment horizontal="right" vertical="center"/>
    </xf>
    <xf numFmtId="177" fontId="1" fillId="3" borderId="0" xfId="1" applyNumberFormat="1" applyFont="1" applyFill="1" applyBorder="1" applyAlignment="1">
      <alignment horizontal="right" vertical="center"/>
    </xf>
    <xf numFmtId="177" fontId="16" fillId="3" borderId="0" xfId="1" applyNumberFormat="1" applyFont="1" applyFill="1" applyBorder="1" applyAlignment="1">
      <alignment horizontal="right" vertical="center"/>
    </xf>
    <xf numFmtId="177" fontId="1" fillId="3" borderId="8" xfId="1" applyNumberFormat="1" applyFont="1" applyFill="1" applyBorder="1" applyAlignment="1">
      <alignment horizontal="right" vertical="center"/>
    </xf>
    <xf numFmtId="177" fontId="1" fillId="3" borderId="10" xfId="1" applyNumberFormat="1" applyFont="1" applyFill="1" applyBorder="1" applyAlignment="1">
      <alignment horizontal="right" vertical="center"/>
    </xf>
    <xf numFmtId="178" fontId="1" fillId="3" borderId="9" xfId="1" applyNumberFormat="1" applyFont="1" applyFill="1" applyBorder="1" applyAlignment="1">
      <alignment horizontal="right" vertical="center"/>
    </xf>
    <xf numFmtId="178" fontId="1" fillId="3" borderId="11" xfId="1" applyNumberFormat="1" applyFont="1" applyFill="1" applyBorder="1" applyAlignment="1">
      <alignment horizontal="right" vertical="center"/>
    </xf>
    <xf numFmtId="179" fontId="1" fillId="3" borderId="9" xfId="1" applyNumberFormat="1" applyFill="1" applyBorder="1">
      <alignment vertical="center"/>
    </xf>
    <xf numFmtId="179" fontId="1" fillId="3" borderId="9" xfId="1" applyNumberFormat="1" applyFont="1" applyFill="1" applyBorder="1">
      <alignment vertical="center"/>
    </xf>
    <xf numFmtId="179" fontId="1" fillId="3" borderId="10" xfId="1" applyNumberFormat="1" applyFont="1" applyFill="1" applyBorder="1">
      <alignment vertical="center"/>
    </xf>
    <xf numFmtId="179" fontId="17" fillId="0" borderId="9" xfId="1" applyNumberFormat="1" applyFont="1" applyFill="1" applyBorder="1">
      <alignment vertical="center"/>
    </xf>
    <xf numFmtId="176" fontId="2" fillId="3" borderId="8" xfId="0" applyNumberFormat="1" applyFont="1" applyFill="1" applyBorder="1" applyAlignment="1">
      <alignment horizontal="center" vertical="center" wrapText="1"/>
    </xf>
    <xf numFmtId="0" fontId="11" fillId="0" borderId="1" xfId="0" applyFont="1" applyFill="1" applyBorder="1" applyAlignment="1">
      <alignment horizontal="center" vertical="center"/>
    </xf>
    <xf numFmtId="176" fontId="1" fillId="0" borderId="1" xfId="1" applyNumberFormat="1" applyFont="1" applyFill="1" applyBorder="1">
      <alignment vertical="center"/>
    </xf>
    <xf numFmtId="176" fontId="1" fillId="0" borderId="2" xfId="1" applyNumberFormat="1" applyFont="1" applyFill="1" applyBorder="1">
      <alignment vertical="center"/>
    </xf>
    <xf numFmtId="0" fontId="2" fillId="3" borderId="8" xfId="0" applyFont="1" applyFill="1" applyBorder="1" applyAlignment="1">
      <alignment horizontal="center" vertical="center" wrapText="1"/>
    </xf>
    <xf numFmtId="0" fontId="11" fillId="0" borderId="9" xfId="0" applyFont="1" applyFill="1" applyBorder="1" applyAlignment="1">
      <alignment horizontal="center" vertical="center"/>
    </xf>
    <xf numFmtId="0" fontId="11" fillId="0" borderId="21" xfId="0" applyFont="1" applyFill="1" applyBorder="1" applyAlignment="1">
      <alignment horizontal="center" vertical="center"/>
    </xf>
    <xf numFmtId="179" fontId="1" fillId="0" borderId="21" xfId="1" applyNumberFormat="1" applyFont="1" applyFill="1" applyBorder="1">
      <alignment vertical="center"/>
    </xf>
    <xf numFmtId="179" fontId="1" fillId="0" borderId="22" xfId="1" applyNumberFormat="1" applyFont="1" applyFill="1" applyBorder="1">
      <alignment vertical="center"/>
    </xf>
    <xf numFmtId="0" fontId="0" fillId="0" borderId="0" xfId="0" applyFill="1">
      <alignment vertical="center"/>
    </xf>
    <xf numFmtId="179" fontId="17" fillId="0" borderId="21" xfId="1" applyNumberFormat="1" applyFont="1" applyFill="1" applyBorder="1">
      <alignment vertical="center"/>
    </xf>
    <xf numFmtId="176" fontId="1" fillId="0" borderId="9" xfId="1" applyNumberFormat="1" applyFont="1" applyFill="1" applyBorder="1">
      <alignment vertical="center"/>
    </xf>
    <xf numFmtId="176" fontId="1" fillId="0" borderId="8" xfId="0" applyNumberFormat="1" applyFont="1" applyFill="1" applyBorder="1" applyAlignment="1">
      <alignment horizontal="right" vertical="center" shrinkToFit="1"/>
    </xf>
    <xf numFmtId="0" fontId="2" fillId="3" borderId="16" xfId="0" applyFont="1" applyFill="1" applyBorder="1" applyAlignment="1">
      <alignment horizontal="center" vertical="center" wrapText="1"/>
    </xf>
    <xf numFmtId="0" fontId="11" fillId="0" borderId="18" xfId="0" applyFont="1" applyFill="1" applyBorder="1" applyAlignment="1">
      <alignment horizontal="center" vertical="center"/>
    </xf>
    <xf numFmtId="179" fontId="1" fillId="0" borderId="18" xfId="1" applyNumberFormat="1" applyFont="1" applyFill="1" applyBorder="1">
      <alignment vertical="center"/>
    </xf>
    <xf numFmtId="179" fontId="1" fillId="0" borderId="19" xfId="1" applyNumberFormat="1" applyFont="1" applyFill="1" applyBorder="1">
      <alignment vertical="center"/>
    </xf>
    <xf numFmtId="179" fontId="1" fillId="0" borderId="9" xfId="1" applyNumberFormat="1" applyFont="1" applyFill="1" applyBorder="1">
      <alignment vertical="center"/>
    </xf>
    <xf numFmtId="0" fontId="11" fillId="3" borderId="2" xfId="0" applyFont="1" applyFill="1" applyBorder="1" applyAlignment="1">
      <alignment horizontal="center" vertical="center" wrapText="1"/>
    </xf>
    <xf numFmtId="0" fontId="11" fillId="3" borderId="5" xfId="0" applyFont="1" applyFill="1" applyBorder="1" applyAlignment="1">
      <alignment horizontal="center" vertical="center" wrapText="1"/>
    </xf>
    <xf numFmtId="176" fontId="1" fillId="3" borderId="7" xfId="0" applyNumberFormat="1" applyFont="1" applyFill="1" applyBorder="1" applyAlignment="1">
      <alignment horizontal="right" vertical="center" shrinkToFit="1"/>
    </xf>
    <xf numFmtId="176" fontId="1" fillId="3" borderId="1" xfId="0" applyNumberFormat="1" applyFont="1" applyFill="1" applyBorder="1" applyAlignment="1">
      <alignment horizontal="right" vertical="center" shrinkToFit="1"/>
    </xf>
    <xf numFmtId="176" fontId="1" fillId="3" borderId="5" xfId="0" applyNumberFormat="1" applyFont="1" applyFill="1" applyBorder="1" applyAlignment="1">
      <alignment horizontal="right" vertical="center" shrinkToFit="1"/>
    </xf>
    <xf numFmtId="176" fontId="1" fillId="4" borderId="1" xfId="1" applyNumberFormat="1" applyFont="1" applyFill="1" applyBorder="1">
      <alignment vertical="center"/>
    </xf>
    <xf numFmtId="0" fontId="2" fillId="0" borderId="9" xfId="0" applyFont="1" applyFill="1" applyBorder="1" applyAlignment="1">
      <alignment horizontal="center" vertical="center"/>
    </xf>
    <xf numFmtId="176" fontId="1" fillId="0" borderId="8" xfId="1" applyNumberFormat="1" applyFont="1" applyFill="1" applyBorder="1">
      <alignment vertical="center"/>
    </xf>
    <xf numFmtId="0" fontId="0" fillId="0" borderId="18" xfId="0" applyFill="1" applyBorder="1" applyAlignment="1">
      <alignment horizontal="center" vertical="top" wrapText="1"/>
    </xf>
    <xf numFmtId="0" fontId="2" fillId="0" borderId="18" xfId="0" applyFont="1" applyFill="1" applyBorder="1" applyAlignment="1">
      <alignment horizontal="center" vertical="center"/>
    </xf>
    <xf numFmtId="0" fontId="20" fillId="0" borderId="2"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11" fillId="5" borderId="8" xfId="0" applyFont="1" applyFill="1" applyBorder="1" applyAlignment="1">
      <alignment horizontal="center" vertical="center"/>
    </xf>
    <xf numFmtId="0" fontId="11" fillId="5" borderId="11" xfId="0" applyFont="1" applyFill="1" applyBorder="1" applyAlignment="1">
      <alignment horizontal="center" vertical="center"/>
    </xf>
    <xf numFmtId="176" fontId="1" fillId="5" borderId="9" xfId="1" applyNumberFormat="1" applyFont="1" applyFill="1" applyBorder="1">
      <alignment vertical="center"/>
    </xf>
    <xf numFmtId="176" fontId="1" fillId="5" borderId="9" xfId="1" applyNumberFormat="1" applyFill="1" applyBorder="1">
      <alignment vertical="center"/>
    </xf>
    <xf numFmtId="176" fontId="1" fillId="5" borderId="10" xfId="0" applyNumberFormat="1" applyFont="1" applyFill="1" applyBorder="1" applyAlignment="1">
      <alignment horizontal="right" vertical="center" shrinkToFit="1"/>
    </xf>
    <xf numFmtId="176" fontId="1" fillId="5" borderId="9" xfId="0" applyNumberFormat="1" applyFont="1" applyFill="1" applyBorder="1" applyAlignment="1">
      <alignment horizontal="right" vertical="center" shrinkToFit="1"/>
    </xf>
    <xf numFmtId="176" fontId="1" fillId="5" borderId="11" xfId="0" applyNumberFormat="1" applyFont="1" applyFill="1" applyBorder="1" applyAlignment="1">
      <alignment horizontal="right" vertical="center" shrinkToFit="1"/>
    </xf>
    <xf numFmtId="177" fontId="1" fillId="5" borderId="9" xfId="1" applyNumberFormat="1" applyFont="1" applyFill="1" applyBorder="1" applyAlignment="1">
      <alignment horizontal="right" vertical="center"/>
    </xf>
    <xf numFmtId="177" fontId="1" fillId="5" borderId="0" xfId="1" applyNumberFormat="1" applyFont="1" applyFill="1" applyBorder="1" applyAlignment="1">
      <alignment horizontal="right" vertical="center"/>
    </xf>
    <xf numFmtId="177" fontId="16" fillId="5" borderId="0" xfId="1" applyNumberFormat="1" applyFont="1" applyFill="1" applyBorder="1" applyAlignment="1">
      <alignment horizontal="right" vertical="center"/>
    </xf>
    <xf numFmtId="177" fontId="1" fillId="5" borderId="8" xfId="1" applyNumberFormat="1" applyFont="1" applyFill="1" applyBorder="1" applyAlignment="1">
      <alignment horizontal="right" vertical="center"/>
    </xf>
    <xf numFmtId="177" fontId="1" fillId="5" borderId="10" xfId="1" applyNumberFormat="1" applyFont="1" applyFill="1" applyBorder="1" applyAlignment="1">
      <alignment horizontal="right" vertical="center"/>
    </xf>
    <xf numFmtId="178" fontId="1" fillId="5" borderId="9" xfId="1" applyNumberFormat="1" applyFont="1" applyFill="1" applyBorder="1" applyAlignment="1">
      <alignment horizontal="right" vertical="center"/>
    </xf>
    <xf numFmtId="178" fontId="1" fillId="5" borderId="11" xfId="1" applyNumberFormat="1" applyFont="1" applyFill="1" applyBorder="1" applyAlignment="1">
      <alignment horizontal="right" vertical="center"/>
    </xf>
    <xf numFmtId="179" fontId="1" fillId="5" borderId="9" xfId="1" applyNumberFormat="1" applyFont="1" applyFill="1" applyBorder="1">
      <alignment vertical="center"/>
    </xf>
    <xf numFmtId="179" fontId="1" fillId="5" borderId="9" xfId="1" applyNumberFormat="1" applyFill="1" applyBorder="1">
      <alignment vertical="center"/>
    </xf>
    <xf numFmtId="179" fontId="1" fillId="5" borderId="10" xfId="1" applyNumberFormat="1" applyFont="1" applyFill="1" applyBorder="1">
      <alignment vertical="center"/>
    </xf>
    <xf numFmtId="176" fontId="2" fillId="5" borderId="8" xfId="0" applyNumberFormat="1" applyFont="1" applyFill="1" applyBorder="1" applyAlignment="1">
      <alignment horizontal="center" vertical="center" wrapText="1"/>
    </xf>
    <xf numFmtId="0" fontId="2" fillId="5" borderId="8" xfId="0" applyFont="1" applyFill="1" applyBorder="1" applyAlignment="1">
      <alignment horizontal="center" vertical="center" wrapText="1"/>
    </xf>
    <xf numFmtId="179" fontId="1" fillId="4" borderId="21" xfId="1" applyNumberFormat="1" applyFont="1" applyFill="1" applyBorder="1">
      <alignment vertical="center"/>
    </xf>
    <xf numFmtId="176" fontId="1" fillId="4" borderId="9" xfId="1" applyNumberFormat="1" applyFont="1" applyFill="1" applyBorder="1">
      <alignment vertical="center"/>
    </xf>
    <xf numFmtId="176" fontId="1" fillId="4" borderId="8" xfId="1" applyNumberFormat="1" applyFont="1" applyFill="1" applyBorder="1">
      <alignment vertical="center"/>
    </xf>
    <xf numFmtId="180" fontId="1" fillId="0" borderId="9" xfId="1" applyNumberFormat="1" applyFont="1" applyFill="1" applyBorder="1" applyAlignment="1">
      <alignment horizontal="right" vertical="center"/>
    </xf>
    <xf numFmtId="0" fontId="2" fillId="5" borderId="16" xfId="0" applyFont="1" applyFill="1" applyBorder="1" applyAlignment="1">
      <alignment horizontal="center" vertical="center" wrapText="1"/>
    </xf>
    <xf numFmtId="179" fontId="1" fillId="4" borderId="18" xfId="1" applyNumberFormat="1" applyFont="1" applyFill="1" applyBorder="1">
      <alignment vertical="center"/>
    </xf>
    <xf numFmtId="0" fontId="11" fillId="5" borderId="2" xfId="0" applyFont="1" applyFill="1" applyBorder="1" applyAlignment="1">
      <alignment horizontal="center" vertical="center"/>
    </xf>
    <xf numFmtId="0" fontId="11" fillId="5" borderId="5" xfId="0" applyFont="1" applyFill="1" applyBorder="1" applyAlignment="1">
      <alignment horizontal="center" vertical="center"/>
    </xf>
    <xf numFmtId="176" fontId="1" fillId="5" borderId="7" xfId="0" applyNumberFormat="1" applyFont="1" applyFill="1" applyBorder="1" applyAlignment="1">
      <alignment horizontal="right" vertical="center" shrinkToFit="1"/>
    </xf>
    <xf numFmtId="176" fontId="1" fillId="5" borderId="1" xfId="0" applyNumberFormat="1" applyFont="1" applyFill="1" applyBorder="1" applyAlignment="1">
      <alignment horizontal="right" vertical="center" shrinkToFit="1"/>
    </xf>
    <xf numFmtId="176" fontId="1" fillId="5" borderId="5" xfId="0" applyNumberFormat="1" applyFont="1" applyFill="1" applyBorder="1" applyAlignment="1">
      <alignment horizontal="right" vertical="center" shrinkToFit="1"/>
    </xf>
    <xf numFmtId="179" fontId="1" fillId="0" borderId="15" xfId="1" applyNumberFormat="1" applyFont="1" applyFill="1" applyBorder="1">
      <alignment vertical="center"/>
    </xf>
    <xf numFmtId="179" fontId="17" fillId="0" borderId="18" xfId="1" applyNumberFormat="1" applyFont="1" applyFill="1" applyBorder="1">
      <alignment vertical="center"/>
    </xf>
    <xf numFmtId="0" fontId="2" fillId="0" borderId="0" xfId="0" applyFont="1">
      <alignment vertical="center"/>
    </xf>
    <xf numFmtId="0" fontId="1" fillId="0" borderId="0" xfId="0" applyFont="1">
      <alignment vertical="center"/>
    </xf>
    <xf numFmtId="0" fontId="16" fillId="0" borderId="0" xfId="0" applyFont="1">
      <alignment vertical="center"/>
    </xf>
    <xf numFmtId="0" fontId="17" fillId="0" borderId="0" xfId="0" applyFont="1" applyFill="1">
      <alignment vertical="center"/>
    </xf>
    <xf numFmtId="38" fontId="2" fillId="0" borderId="0" xfId="1" applyFont="1">
      <alignment vertical="center"/>
    </xf>
    <xf numFmtId="0" fontId="2" fillId="0" borderId="0" xfId="0" applyFont="1" applyAlignment="1">
      <alignment horizontal="left" vertical="center"/>
    </xf>
    <xf numFmtId="0" fontId="22" fillId="0" borderId="0" xfId="0" applyFont="1">
      <alignment vertical="center"/>
    </xf>
    <xf numFmtId="41" fontId="17" fillId="0" borderId="1" xfId="0" applyNumberFormat="1" applyFont="1" applyFill="1" applyBorder="1" applyAlignment="1">
      <alignment horizontal="right" vertical="center" shrinkToFit="1"/>
    </xf>
    <xf numFmtId="0" fontId="19" fillId="6" borderId="2" xfId="0" applyFont="1" applyFill="1" applyBorder="1" applyAlignment="1">
      <alignment horizontal="center" vertical="center" wrapText="1"/>
    </xf>
    <xf numFmtId="0" fontId="19" fillId="6" borderId="6" xfId="0" applyFont="1" applyFill="1" applyBorder="1" applyAlignment="1">
      <alignment horizontal="center" vertical="center" wrapText="1"/>
    </xf>
    <xf numFmtId="176" fontId="1" fillId="6" borderId="1" xfId="1" applyNumberFormat="1" applyFill="1" applyBorder="1">
      <alignment vertical="center"/>
    </xf>
    <xf numFmtId="176" fontId="1" fillId="6" borderId="7" xfId="0" applyNumberFormat="1" applyFont="1" applyFill="1" applyBorder="1" applyAlignment="1">
      <alignment horizontal="right" vertical="center" shrinkToFit="1"/>
    </xf>
    <xf numFmtId="176" fontId="1" fillId="6" borderId="1" xfId="0" applyNumberFormat="1" applyFont="1" applyFill="1" applyBorder="1" applyAlignment="1">
      <alignment horizontal="right" vertical="center" shrinkToFit="1"/>
    </xf>
    <xf numFmtId="176" fontId="1" fillId="6" borderId="5" xfId="0" applyNumberFormat="1" applyFont="1" applyFill="1" applyBorder="1" applyAlignment="1">
      <alignment horizontal="right" vertical="center" shrinkToFit="1"/>
    </xf>
    <xf numFmtId="0" fontId="19" fillId="6" borderId="8" xfId="0" applyFont="1" applyFill="1" applyBorder="1" applyAlignment="1">
      <alignment horizontal="center" vertical="center" wrapText="1"/>
    </xf>
    <xf numFmtId="0" fontId="19" fillId="6" borderId="0" xfId="0" applyFont="1" applyFill="1" applyBorder="1" applyAlignment="1">
      <alignment horizontal="center" vertical="center" wrapText="1"/>
    </xf>
    <xf numFmtId="177" fontId="1" fillId="6" borderId="9" xfId="1" applyNumberFormat="1" applyFill="1" applyBorder="1" applyAlignment="1">
      <alignment horizontal="right" vertical="center"/>
    </xf>
    <xf numFmtId="177" fontId="1" fillId="6" borderId="9" xfId="1" applyNumberFormat="1" applyFont="1" applyFill="1" applyBorder="1" applyAlignment="1">
      <alignment horizontal="right" vertical="center"/>
    </xf>
    <xf numFmtId="177" fontId="1" fillId="6" borderId="0" xfId="1" applyNumberFormat="1" applyFill="1" applyBorder="1" applyAlignment="1">
      <alignment horizontal="right" vertical="center"/>
    </xf>
    <xf numFmtId="177" fontId="1" fillId="6" borderId="0" xfId="1" applyNumberFormat="1" applyFont="1" applyFill="1" applyBorder="1" applyAlignment="1">
      <alignment horizontal="right" vertical="center"/>
    </xf>
    <xf numFmtId="177" fontId="16" fillId="6" borderId="0" xfId="1" applyNumberFormat="1" applyFont="1" applyFill="1" applyBorder="1" applyAlignment="1">
      <alignment horizontal="right" vertical="center"/>
    </xf>
    <xf numFmtId="177" fontId="1" fillId="6" borderId="8" xfId="1" applyNumberFormat="1" applyFont="1" applyFill="1" applyBorder="1" applyAlignment="1">
      <alignment horizontal="right" vertical="center"/>
    </xf>
    <xf numFmtId="177" fontId="1" fillId="6" borderId="10" xfId="1" applyNumberFormat="1" applyFont="1" applyFill="1" applyBorder="1" applyAlignment="1">
      <alignment horizontal="right" vertical="center"/>
    </xf>
    <xf numFmtId="178" fontId="1" fillId="6" borderId="9" xfId="1" applyNumberFormat="1" applyFont="1" applyFill="1" applyBorder="1" applyAlignment="1">
      <alignment horizontal="right" vertical="center"/>
    </xf>
    <xf numFmtId="178" fontId="1" fillId="6" borderId="11" xfId="1" applyNumberFormat="1" applyFont="1" applyFill="1" applyBorder="1" applyAlignment="1">
      <alignment horizontal="right" vertical="center"/>
    </xf>
    <xf numFmtId="179" fontId="1" fillId="6" borderId="9" xfId="1" applyNumberFormat="1" applyFill="1" applyBorder="1" applyAlignment="1">
      <alignment horizontal="right" vertical="center"/>
    </xf>
    <xf numFmtId="179" fontId="1" fillId="6" borderId="10" xfId="1" applyNumberFormat="1" applyFont="1" applyFill="1" applyBorder="1" applyAlignment="1">
      <alignment horizontal="right" vertical="center"/>
    </xf>
    <xf numFmtId="179" fontId="1" fillId="6" borderId="9" xfId="1" applyNumberFormat="1" applyFont="1" applyFill="1" applyBorder="1" applyAlignment="1">
      <alignment horizontal="right" vertical="center"/>
    </xf>
    <xf numFmtId="0" fontId="0" fillId="6" borderId="9" xfId="0" applyFill="1" applyBorder="1" applyAlignment="1">
      <alignment horizontal="center" vertical="top" wrapText="1"/>
    </xf>
    <xf numFmtId="41" fontId="17" fillId="0" borderId="9" xfId="0" applyNumberFormat="1" applyFont="1" applyFill="1" applyBorder="1" applyAlignment="1">
      <alignment horizontal="right" vertical="center" shrinkToFit="1"/>
    </xf>
    <xf numFmtId="0" fontId="0" fillId="6" borderId="18" xfId="0" applyFill="1" applyBorder="1" applyAlignment="1">
      <alignment horizontal="center" vertical="top" wrapText="1"/>
    </xf>
    <xf numFmtId="0" fontId="20" fillId="7" borderId="2" xfId="0" applyFont="1" applyFill="1" applyBorder="1" applyAlignment="1">
      <alignment horizontal="center" vertical="center" wrapText="1"/>
    </xf>
    <xf numFmtId="0" fontId="20" fillId="7" borderId="6" xfId="0" applyFont="1" applyFill="1" applyBorder="1" applyAlignment="1">
      <alignment horizontal="center" vertical="center" wrapText="1"/>
    </xf>
    <xf numFmtId="0" fontId="20" fillId="7" borderId="5" xfId="0" applyFont="1" applyFill="1" applyBorder="1" applyAlignment="1">
      <alignment horizontal="center" vertical="center" wrapText="1"/>
    </xf>
    <xf numFmtId="176" fontId="1" fillId="7" borderId="9" xfId="1" applyNumberFormat="1" applyFill="1" applyBorder="1">
      <alignment vertical="center"/>
    </xf>
    <xf numFmtId="176" fontId="1" fillId="7" borderId="10" xfId="0" applyNumberFormat="1" applyFont="1" applyFill="1" applyBorder="1" applyAlignment="1">
      <alignment horizontal="right" vertical="center" shrinkToFit="1"/>
    </xf>
    <xf numFmtId="176" fontId="1" fillId="7" borderId="9" xfId="0" applyNumberFormat="1" applyFont="1" applyFill="1" applyBorder="1" applyAlignment="1">
      <alignment horizontal="right" vertical="center" shrinkToFit="1"/>
    </xf>
    <xf numFmtId="176" fontId="1" fillId="7" borderId="11" xfId="0" applyNumberFormat="1" applyFont="1" applyFill="1" applyBorder="1" applyAlignment="1">
      <alignment horizontal="right" vertical="center" shrinkToFit="1"/>
    </xf>
    <xf numFmtId="0" fontId="20" fillId="7" borderId="8" xfId="0" applyFont="1" applyFill="1" applyBorder="1" applyAlignment="1">
      <alignment horizontal="center" vertical="center" wrapText="1"/>
    </xf>
    <xf numFmtId="0" fontId="20" fillId="7" borderId="0" xfId="0" applyFont="1" applyFill="1" applyBorder="1" applyAlignment="1">
      <alignment horizontal="center" vertical="center" wrapText="1"/>
    </xf>
    <xf numFmtId="0" fontId="20" fillId="7" borderId="11" xfId="0" applyFont="1" applyFill="1" applyBorder="1" applyAlignment="1">
      <alignment horizontal="center" vertical="center" wrapText="1"/>
    </xf>
    <xf numFmtId="177" fontId="1" fillId="7" borderId="9" xfId="1" applyNumberFormat="1" applyFill="1" applyBorder="1" applyAlignment="1">
      <alignment horizontal="right" vertical="center"/>
    </xf>
    <xf numFmtId="177" fontId="1" fillId="7" borderId="9" xfId="1" applyNumberFormat="1" applyFont="1" applyFill="1" applyBorder="1" applyAlignment="1">
      <alignment horizontal="right" vertical="center"/>
    </xf>
    <xf numFmtId="177" fontId="1" fillId="7" borderId="0" xfId="1" applyNumberFormat="1" applyFill="1" applyBorder="1" applyAlignment="1">
      <alignment horizontal="right" vertical="center"/>
    </xf>
    <xf numFmtId="177" fontId="1" fillId="7" borderId="0" xfId="1" applyNumberFormat="1" applyFont="1" applyFill="1" applyBorder="1" applyAlignment="1">
      <alignment horizontal="right" vertical="center"/>
    </xf>
    <xf numFmtId="177" fontId="16" fillId="7" borderId="0" xfId="1" applyNumberFormat="1" applyFont="1" applyFill="1" applyBorder="1" applyAlignment="1">
      <alignment horizontal="right" vertical="center"/>
    </xf>
    <xf numFmtId="177" fontId="1" fillId="7" borderId="8" xfId="1" applyNumberFormat="1" applyFont="1" applyFill="1" applyBorder="1" applyAlignment="1">
      <alignment horizontal="right" vertical="center"/>
    </xf>
    <xf numFmtId="177" fontId="1" fillId="7" borderId="10" xfId="1" applyNumberFormat="1" applyFont="1" applyFill="1" applyBorder="1" applyAlignment="1">
      <alignment horizontal="right" vertical="center"/>
    </xf>
    <xf numFmtId="178" fontId="1" fillId="7" borderId="9" xfId="1" applyNumberFormat="1" applyFont="1" applyFill="1" applyBorder="1" applyAlignment="1">
      <alignment horizontal="right" vertical="center"/>
    </xf>
    <xf numFmtId="178" fontId="1" fillId="7" borderId="11" xfId="1" applyNumberFormat="1" applyFont="1" applyFill="1" applyBorder="1" applyAlignment="1">
      <alignment horizontal="right" vertical="center"/>
    </xf>
    <xf numFmtId="179" fontId="1" fillId="7" borderId="9" xfId="1" applyNumberFormat="1" applyFill="1" applyBorder="1" applyAlignment="1">
      <alignment horizontal="right" vertical="center"/>
    </xf>
    <xf numFmtId="179" fontId="1" fillId="7" borderId="10" xfId="1" applyNumberFormat="1" applyFont="1" applyFill="1" applyBorder="1" applyAlignment="1">
      <alignment horizontal="right" vertical="center"/>
    </xf>
    <xf numFmtId="179" fontId="1" fillId="7" borderId="9" xfId="1" applyNumberFormat="1" applyFont="1" applyFill="1" applyBorder="1" applyAlignment="1">
      <alignment horizontal="right" vertical="center"/>
    </xf>
    <xf numFmtId="0" fontId="0" fillId="7" borderId="9" xfId="0" applyFill="1" applyBorder="1" applyAlignment="1">
      <alignment horizontal="center" vertical="top" wrapText="1"/>
    </xf>
    <xf numFmtId="0" fontId="0" fillId="7" borderId="18" xfId="0" applyFill="1" applyBorder="1" applyAlignment="1">
      <alignment horizontal="center" vertical="top" wrapText="1"/>
    </xf>
  </cellXfs>
  <cellStyles count="3">
    <cellStyle name="桁区切り" xfId="1" builtinId="6"/>
    <cellStyle name="標準" xfId="0" builtinId="0"/>
    <cellStyle name="標準_船種別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52.20.97\&#28165;&#27700;&#28207;\2005&#33322;&#36335;&#21029;&#21697;&#31278;&#21029;\&#12467;&#12531;&#12486;&#12490;&#36008;&#29289;&#12398;&#33322;&#36335;&#21029;&#21697;&#31278;&#21029;&#34920;&#65288;&#20013;&#20998;&#39006;&#65289;2005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ンテナ貨物の航路別品種別表"/>
      <sheetName val="コンテナ貨物の航路別品種別表２"/>
    </sheetNames>
    <sheetDataSet>
      <sheetData sheetId="0" refreshError="1"/>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12"/>
  </sheetPr>
  <dimension ref="A1:AK89"/>
  <sheetViews>
    <sheetView showGridLines="0" showZeros="0" tabSelected="1" view="pageBreakPreview" zoomScaleNormal="90" zoomScaleSheetLayoutView="100" workbookViewId="0">
      <pane xSplit="3" ySplit="6" topLeftCell="D37" activePane="bottomRight" state="frozen"/>
      <selection pane="topRight"/>
      <selection pane="bottomLeft"/>
      <selection pane="bottomRight" activeCell="C2" sqref="C2"/>
    </sheetView>
  </sheetViews>
  <sheetFormatPr defaultRowHeight="13.5" x14ac:dyDescent="0.15"/>
  <cols>
    <col min="1" max="2" width="4" customWidth="1"/>
    <col min="3" max="3" width="6" customWidth="1"/>
    <col min="4" max="4" width="10.125" customWidth="1"/>
    <col min="5" max="5" width="10.375" style="166" customWidth="1"/>
    <col min="6" max="7" width="10.375" customWidth="1"/>
    <col min="8" max="13" width="10.375" style="166" customWidth="1"/>
    <col min="14" max="14" width="10.375" style="167" customWidth="1"/>
    <col min="15" max="15" width="10.375" style="166" customWidth="1"/>
    <col min="16" max="17" width="10.875" style="166" customWidth="1"/>
    <col min="18" max="18" width="1.625" hidden="1" customWidth="1"/>
    <col min="19" max="19" width="10.875" hidden="1" customWidth="1"/>
    <col min="20" max="20" width="11.125" style="166" hidden="1" customWidth="1"/>
    <col min="21" max="21" width="0.5" style="166" hidden="1" customWidth="1"/>
    <col min="22" max="22" width="2.375" customWidth="1"/>
    <col min="25" max="25" width="2.375" customWidth="1"/>
    <col min="26" max="26" width="10.875" style="168" hidden="1" customWidth="1"/>
  </cols>
  <sheetData>
    <row r="1" spans="1:37" s="1" customFormat="1" ht="21" customHeight="1" x14ac:dyDescent="0.2">
      <c r="B1" s="2"/>
      <c r="C1" s="2" t="s">
        <v>0</v>
      </c>
      <c r="N1" s="3"/>
      <c r="O1" s="4"/>
      <c r="Q1" s="5"/>
      <c r="R1"/>
      <c r="Z1" s="6"/>
      <c r="AH1" s="7"/>
      <c r="AI1" s="7"/>
      <c r="AJ1" s="7"/>
      <c r="AK1" s="7"/>
    </row>
    <row r="2" spans="1:37" s="1" customFormat="1" ht="18" customHeight="1" thickBot="1" x14ac:dyDescent="0.25">
      <c r="B2" s="2"/>
      <c r="C2" s="8"/>
      <c r="M2" s="9"/>
      <c r="N2" s="7"/>
      <c r="Q2" s="5" t="s">
        <v>1</v>
      </c>
      <c r="R2"/>
      <c r="Z2" s="10" t="s">
        <v>2</v>
      </c>
      <c r="AH2" s="7"/>
      <c r="AI2" s="7"/>
      <c r="AJ2" s="7"/>
      <c r="AK2" s="7"/>
    </row>
    <row r="3" spans="1:37" ht="32.25" customHeight="1" thickTop="1" x14ac:dyDescent="0.15">
      <c r="A3" s="11" t="s">
        <v>3</v>
      </c>
      <c r="B3" s="11"/>
      <c r="C3" s="12"/>
      <c r="D3" s="13" t="s">
        <v>4</v>
      </c>
      <c r="E3" s="13" t="s">
        <v>5</v>
      </c>
      <c r="F3" s="13" t="s">
        <v>6</v>
      </c>
      <c r="G3" s="13" t="s">
        <v>7</v>
      </c>
      <c r="H3" s="13" t="s">
        <v>8</v>
      </c>
      <c r="I3" s="13" t="s">
        <v>9</v>
      </c>
      <c r="J3" s="13" t="s">
        <v>10</v>
      </c>
      <c r="K3" s="13" t="s">
        <v>11</v>
      </c>
      <c r="L3" s="13" t="s">
        <v>12</v>
      </c>
      <c r="M3" s="13" t="s">
        <v>13</v>
      </c>
      <c r="N3" s="14" t="s">
        <v>14</v>
      </c>
      <c r="O3" s="15" t="s">
        <v>15</v>
      </c>
      <c r="P3" s="16" t="s">
        <v>16</v>
      </c>
      <c r="Q3" s="16" t="s">
        <v>17</v>
      </c>
      <c r="S3" s="17" t="s">
        <v>18</v>
      </c>
      <c r="T3" s="18" t="s">
        <v>19</v>
      </c>
      <c r="U3" s="18" t="s">
        <v>20</v>
      </c>
      <c r="W3" s="19" t="s">
        <v>21</v>
      </c>
      <c r="Z3" s="20" t="s">
        <v>17</v>
      </c>
    </row>
    <row r="4" spans="1:37" s="29" customFormat="1" ht="15" customHeight="1" x14ac:dyDescent="0.15">
      <c r="A4" s="21" t="s">
        <v>22</v>
      </c>
      <c r="B4" s="22"/>
      <c r="C4" s="22"/>
      <c r="D4" s="23">
        <f t="shared" ref="D4:Q5" si="0">D7+D34</f>
        <v>41074</v>
      </c>
      <c r="E4" s="23">
        <f t="shared" si="0"/>
        <v>43002</v>
      </c>
      <c r="F4" s="23">
        <f t="shared" si="0"/>
        <v>49209</v>
      </c>
      <c r="G4" s="23">
        <f t="shared" si="0"/>
        <v>46879</v>
      </c>
      <c r="H4" s="23">
        <f t="shared" si="0"/>
        <v>44426</v>
      </c>
      <c r="I4" s="23">
        <f t="shared" si="0"/>
        <v>49410</v>
      </c>
      <c r="J4" s="23">
        <f t="shared" si="0"/>
        <v>46708</v>
      </c>
      <c r="K4" s="24">
        <f t="shared" si="0"/>
        <v>47224</v>
      </c>
      <c r="L4" s="25">
        <f t="shared" si="0"/>
        <v>45575</v>
      </c>
      <c r="M4" s="26">
        <f t="shared" si="0"/>
        <v>53282</v>
      </c>
      <c r="N4" s="27">
        <f t="shared" si="0"/>
        <v>50952</v>
      </c>
      <c r="O4" s="24">
        <f t="shared" si="0"/>
        <v>49719</v>
      </c>
      <c r="P4" s="28">
        <f t="shared" si="0"/>
        <v>567460</v>
      </c>
      <c r="Q4" s="28">
        <f t="shared" si="0"/>
        <v>567460</v>
      </c>
      <c r="S4" s="30">
        <f t="shared" ref="S4:U5" si="1">S7+S34</f>
        <v>413507</v>
      </c>
      <c r="T4" s="31">
        <f t="shared" si="1"/>
        <v>293460</v>
      </c>
      <c r="U4" s="31">
        <f t="shared" si="1"/>
        <v>84076</v>
      </c>
      <c r="W4" s="32" t="s">
        <v>23</v>
      </c>
      <c r="Z4" s="33" t="e">
        <f>Z7+Z34</f>
        <v>#REF!</v>
      </c>
    </row>
    <row r="5" spans="1:37" ht="15" customHeight="1" x14ac:dyDescent="0.15">
      <c r="A5" s="34"/>
      <c r="B5" s="35"/>
      <c r="C5" s="35"/>
      <c r="D5" s="36">
        <f t="shared" si="0"/>
        <v>40487</v>
      </c>
      <c r="E5" s="37">
        <f t="shared" si="0"/>
        <v>42371</v>
      </c>
      <c r="F5" s="38">
        <f t="shared" si="0"/>
        <v>48016</v>
      </c>
      <c r="G5" s="36">
        <f t="shared" si="0"/>
        <v>47488</v>
      </c>
      <c r="H5" s="39">
        <f>H8+H35</f>
        <v>43267</v>
      </c>
      <c r="I5" s="37">
        <f t="shared" si="0"/>
        <v>46168</v>
      </c>
      <c r="J5" s="39">
        <f t="shared" si="0"/>
        <v>46100</v>
      </c>
      <c r="K5" s="37">
        <f t="shared" si="0"/>
        <v>45336</v>
      </c>
      <c r="L5" s="39">
        <f t="shared" si="0"/>
        <v>45160</v>
      </c>
      <c r="M5" s="37">
        <f t="shared" si="0"/>
        <v>43851</v>
      </c>
      <c r="N5" s="40">
        <f t="shared" si="0"/>
        <v>45993</v>
      </c>
      <c r="O5" s="41">
        <f t="shared" si="0"/>
        <v>47303</v>
      </c>
      <c r="P5" s="42">
        <f t="shared" si="0"/>
        <v>541540</v>
      </c>
      <c r="Q5" s="42">
        <f t="shared" si="0"/>
        <v>541540</v>
      </c>
      <c r="S5" s="43">
        <f t="shared" si="1"/>
        <v>267797</v>
      </c>
      <c r="T5" s="44">
        <f t="shared" si="1"/>
        <v>273743</v>
      </c>
      <c r="U5" s="44">
        <f t="shared" si="1"/>
        <v>82858</v>
      </c>
      <c r="W5" t="s">
        <v>24</v>
      </c>
      <c r="Z5" s="45" t="e">
        <f>Z8+Z35</f>
        <v>#REF!</v>
      </c>
    </row>
    <row r="6" spans="1:37" ht="15" customHeight="1" thickBot="1" x14ac:dyDescent="0.2">
      <c r="A6" s="46"/>
      <c r="B6" s="47"/>
      <c r="C6" s="47"/>
      <c r="D6" s="48">
        <f t="shared" ref="D6:Q6" si="2">D4/D5</f>
        <v>1.0144984809938993</v>
      </c>
      <c r="E6" s="48">
        <f t="shared" si="2"/>
        <v>1.014892261216398</v>
      </c>
      <c r="F6" s="48">
        <f t="shared" si="2"/>
        <v>1.0248458847050983</v>
      </c>
      <c r="G6" s="48">
        <f t="shared" si="2"/>
        <v>0.98717570754716977</v>
      </c>
      <c r="H6" s="48">
        <f t="shared" si="2"/>
        <v>1.0267871588046318</v>
      </c>
      <c r="I6" s="48">
        <f t="shared" si="2"/>
        <v>1.0702217986484144</v>
      </c>
      <c r="J6" s="48">
        <f t="shared" si="2"/>
        <v>1.0131887201735359</v>
      </c>
      <c r="K6" s="48">
        <f t="shared" si="2"/>
        <v>1.0416446091406388</v>
      </c>
      <c r="L6" s="48">
        <f t="shared" si="2"/>
        <v>1.0091895482728077</v>
      </c>
      <c r="M6" s="48">
        <f t="shared" si="2"/>
        <v>1.2150692116485371</v>
      </c>
      <c r="N6" s="48">
        <f t="shared" si="2"/>
        <v>1.1078207553323332</v>
      </c>
      <c r="O6" s="48">
        <f t="shared" si="2"/>
        <v>1.0510749846732765</v>
      </c>
      <c r="P6" s="49">
        <f t="shared" si="2"/>
        <v>1.047863500387783</v>
      </c>
      <c r="Q6" s="49">
        <f t="shared" si="2"/>
        <v>1.047863500387783</v>
      </c>
      <c r="R6" s="50"/>
      <c r="S6" s="51">
        <f>S4/S5</f>
        <v>1.5441061699720311</v>
      </c>
      <c r="T6" s="51">
        <f>T4/T5</f>
        <v>1.0720274125731069</v>
      </c>
      <c r="U6" s="51">
        <f>U4/U5</f>
        <v>1.0146998479326077</v>
      </c>
      <c r="W6" t="s">
        <v>25</v>
      </c>
      <c r="Z6" s="52"/>
    </row>
    <row r="7" spans="1:37" s="29" customFormat="1" ht="15" customHeight="1" thickTop="1" x14ac:dyDescent="0.15">
      <c r="A7" s="53" t="s">
        <v>26</v>
      </c>
      <c r="B7" s="54"/>
      <c r="C7" s="54"/>
      <c r="D7" s="55">
        <f t="shared" ref="D7:O8" si="3">D16+D25</f>
        <v>35377</v>
      </c>
      <c r="E7" s="55">
        <f t="shared" si="3"/>
        <v>36837</v>
      </c>
      <c r="F7" s="55">
        <f t="shared" si="3"/>
        <v>40388</v>
      </c>
      <c r="G7" s="55">
        <f t="shared" si="3"/>
        <v>40257</v>
      </c>
      <c r="H7" s="55">
        <f t="shared" si="3"/>
        <v>37758</v>
      </c>
      <c r="I7" s="55">
        <f t="shared" si="3"/>
        <v>42165</v>
      </c>
      <c r="J7" s="55">
        <f t="shared" si="3"/>
        <v>39275</v>
      </c>
      <c r="K7" s="55">
        <f t="shared" si="3"/>
        <v>39962</v>
      </c>
      <c r="L7" s="55">
        <f t="shared" si="3"/>
        <v>38895</v>
      </c>
      <c r="M7" s="55">
        <f t="shared" si="3"/>
        <v>45191</v>
      </c>
      <c r="N7" s="55">
        <f t="shared" si="3"/>
        <v>44751</v>
      </c>
      <c r="O7" s="55">
        <f>O16+O25</f>
        <v>42594</v>
      </c>
      <c r="P7" s="56">
        <f>P10+P13</f>
        <v>483450</v>
      </c>
      <c r="Q7" s="56">
        <f>Q10+Q13</f>
        <v>483450</v>
      </c>
      <c r="S7" s="57">
        <f>S10+S13</f>
        <v>350914</v>
      </c>
      <c r="T7" s="58">
        <f>T16+T25</f>
        <v>250668</v>
      </c>
      <c r="U7" s="58">
        <f>U16+U25</f>
        <v>72214</v>
      </c>
      <c r="Z7" s="59" t="e">
        <f>Z10+Z13</f>
        <v>#REF!</v>
      </c>
    </row>
    <row r="8" spans="1:37" ht="15" customHeight="1" x14ac:dyDescent="0.15">
      <c r="A8" s="53"/>
      <c r="B8" s="54"/>
      <c r="C8" s="54"/>
      <c r="D8" s="36">
        <f t="shared" si="3"/>
        <v>34956</v>
      </c>
      <c r="E8" s="37">
        <f t="shared" si="3"/>
        <v>34928</v>
      </c>
      <c r="F8" s="38">
        <f t="shared" si="3"/>
        <v>39996</v>
      </c>
      <c r="G8" s="36">
        <f t="shared" si="3"/>
        <v>38498</v>
      </c>
      <c r="H8" s="39">
        <f t="shared" si="3"/>
        <v>35102</v>
      </c>
      <c r="I8" s="37">
        <f t="shared" si="3"/>
        <v>39383</v>
      </c>
      <c r="J8" s="39">
        <f t="shared" si="3"/>
        <v>38713</v>
      </c>
      <c r="K8" s="37">
        <f t="shared" si="3"/>
        <v>38530</v>
      </c>
      <c r="L8" s="39">
        <f t="shared" si="3"/>
        <v>38372</v>
      </c>
      <c r="M8" s="37">
        <f t="shared" si="3"/>
        <v>36576</v>
      </c>
      <c r="N8" s="40">
        <f t="shared" si="3"/>
        <v>38221</v>
      </c>
      <c r="O8" s="41">
        <f t="shared" si="3"/>
        <v>39490</v>
      </c>
      <c r="P8" s="42">
        <f>P11+P14</f>
        <v>452765</v>
      </c>
      <c r="Q8" s="42">
        <f>Q11+Q14</f>
        <v>452765</v>
      </c>
      <c r="S8" s="43">
        <f>S11+S14</f>
        <v>222863</v>
      </c>
      <c r="T8" s="44">
        <f>T17+T26</f>
        <v>229902</v>
      </c>
      <c r="U8" s="44">
        <f>U17+U26</f>
        <v>69884</v>
      </c>
      <c r="Z8" s="45" t="e">
        <f>Z11+Z14</f>
        <v>#REF!</v>
      </c>
    </row>
    <row r="9" spans="1:37" ht="15" customHeight="1" x14ac:dyDescent="0.15">
      <c r="A9" s="53"/>
      <c r="B9" s="54"/>
      <c r="C9" s="54"/>
      <c r="D9" s="60">
        <f t="shared" ref="D9:Q9" si="4">D7/D8</f>
        <v>1.0120437120952055</v>
      </c>
      <c r="E9" s="60">
        <f t="shared" si="4"/>
        <v>1.0546552908841045</v>
      </c>
      <c r="F9" s="60">
        <f t="shared" si="4"/>
        <v>1.0098009800980099</v>
      </c>
      <c r="G9" s="60">
        <f t="shared" si="4"/>
        <v>1.0456906852304015</v>
      </c>
      <c r="H9" s="60">
        <f t="shared" si="4"/>
        <v>1.0756652042618655</v>
      </c>
      <c r="I9" s="60">
        <f t="shared" si="4"/>
        <v>1.0706396160780032</v>
      </c>
      <c r="J9" s="60">
        <f t="shared" si="4"/>
        <v>1.0145170872833416</v>
      </c>
      <c r="K9" s="60">
        <f t="shared" si="4"/>
        <v>1.0371658447962626</v>
      </c>
      <c r="L9" s="60">
        <f t="shared" si="4"/>
        <v>1.0136297300114667</v>
      </c>
      <c r="M9" s="60">
        <f t="shared" si="4"/>
        <v>1.2355369641294838</v>
      </c>
      <c r="N9" s="60">
        <f t="shared" si="4"/>
        <v>1.1708484864341593</v>
      </c>
      <c r="O9" s="60">
        <f t="shared" si="4"/>
        <v>1.0786021777665231</v>
      </c>
      <c r="P9" s="61">
        <f t="shared" si="4"/>
        <v>1.0677724647444038</v>
      </c>
      <c r="Q9" s="61">
        <f t="shared" si="4"/>
        <v>1.0677724647444038</v>
      </c>
      <c r="S9" s="62">
        <f>S7/S8</f>
        <v>1.5745727195631396</v>
      </c>
      <c r="T9" s="62">
        <f>T7/T8</f>
        <v>1.0903254430148499</v>
      </c>
      <c r="U9" s="62">
        <f>U7/U8</f>
        <v>1.0333409650277603</v>
      </c>
      <c r="Z9" s="63"/>
    </row>
    <row r="10" spans="1:37" s="29" customFormat="1" ht="15" customHeight="1" x14ac:dyDescent="0.15">
      <c r="A10" s="64"/>
      <c r="B10" s="65" t="s">
        <v>27</v>
      </c>
      <c r="C10" s="66"/>
      <c r="D10" s="67">
        <f t="shared" ref="D10:Q11" si="5">D19+D28</f>
        <v>31375</v>
      </c>
      <c r="E10" s="67">
        <f t="shared" si="5"/>
        <v>32171</v>
      </c>
      <c r="F10" s="67">
        <f t="shared" si="5"/>
        <v>36679</v>
      </c>
      <c r="G10" s="67">
        <f t="shared" si="5"/>
        <v>36354</v>
      </c>
      <c r="H10" s="67">
        <f t="shared" si="5"/>
        <v>32864</v>
      </c>
      <c r="I10" s="67">
        <f t="shared" si="5"/>
        <v>37409</v>
      </c>
      <c r="J10" s="67">
        <f t="shared" si="5"/>
        <v>34842</v>
      </c>
      <c r="K10" s="67">
        <f t="shared" si="5"/>
        <v>33837</v>
      </c>
      <c r="L10" s="67">
        <f t="shared" si="5"/>
        <v>33500</v>
      </c>
      <c r="M10" s="67">
        <f t="shared" si="5"/>
        <v>38921</v>
      </c>
      <c r="N10" s="67">
        <f t="shared" si="5"/>
        <v>37323</v>
      </c>
      <c r="O10" s="67">
        <f t="shared" si="5"/>
        <v>37053</v>
      </c>
      <c r="P10" s="28">
        <f t="shared" si="5"/>
        <v>422328</v>
      </c>
      <c r="Q10" s="28">
        <f t="shared" si="5"/>
        <v>422328</v>
      </c>
      <c r="S10" s="30">
        <f t="shared" ref="S10:U11" si="6">S19+S28</f>
        <v>309031</v>
      </c>
      <c r="T10" s="31">
        <f t="shared" si="6"/>
        <v>215476</v>
      </c>
      <c r="U10" s="31">
        <f t="shared" si="6"/>
        <v>63546</v>
      </c>
      <c r="Z10" s="33" t="e">
        <f>Z19+Z28</f>
        <v>#REF!</v>
      </c>
    </row>
    <row r="11" spans="1:37" ht="15" customHeight="1" x14ac:dyDescent="0.15">
      <c r="A11" s="64"/>
      <c r="B11" s="68"/>
      <c r="C11" s="69"/>
      <c r="D11" s="36">
        <f t="shared" si="5"/>
        <v>30157</v>
      </c>
      <c r="E11" s="37">
        <f t="shared" si="5"/>
        <v>29763</v>
      </c>
      <c r="F11" s="38">
        <f t="shared" si="5"/>
        <v>35345</v>
      </c>
      <c r="G11" s="36">
        <f t="shared" si="5"/>
        <v>33699</v>
      </c>
      <c r="H11" s="39">
        <f t="shared" si="5"/>
        <v>30681</v>
      </c>
      <c r="I11" s="37">
        <f t="shared" si="5"/>
        <v>33314</v>
      </c>
      <c r="J11" s="39">
        <f t="shared" si="5"/>
        <v>33937</v>
      </c>
      <c r="K11" s="37">
        <f t="shared" si="5"/>
        <v>34495</v>
      </c>
      <c r="L11" s="39">
        <f t="shared" si="5"/>
        <v>33013</v>
      </c>
      <c r="M11" s="37">
        <f t="shared" si="5"/>
        <v>33275</v>
      </c>
      <c r="N11" s="40">
        <f t="shared" si="5"/>
        <v>34591</v>
      </c>
      <c r="O11" s="41">
        <f t="shared" si="5"/>
        <v>35357</v>
      </c>
      <c r="P11" s="42">
        <f t="shared" si="5"/>
        <v>397627</v>
      </c>
      <c r="Q11" s="42">
        <f t="shared" si="5"/>
        <v>397627</v>
      </c>
      <c r="S11" s="43">
        <f t="shared" si="6"/>
        <v>192959</v>
      </c>
      <c r="T11" s="44">
        <f t="shared" si="6"/>
        <v>204668</v>
      </c>
      <c r="U11" s="44">
        <f t="shared" si="6"/>
        <v>59920</v>
      </c>
      <c r="Z11" s="45" t="e">
        <f>Z20+Z29</f>
        <v>#REF!</v>
      </c>
    </row>
    <row r="12" spans="1:37" ht="15" customHeight="1" x14ac:dyDescent="0.15">
      <c r="A12" s="64"/>
      <c r="B12" s="70"/>
      <c r="C12" s="71"/>
      <c r="D12" s="72">
        <f t="shared" ref="D12:Q12" si="7">D10/D11</f>
        <v>1.0403886328215672</v>
      </c>
      <c r="E12" s="72">
        <f t="shared" si="7"/>
        <v>1.080905822665726</v>
      </c>
      <c r="F12" s="72">
        <f t="shared" si="7"/>
        <v>1.0377422549158297</v>
      </c>
      <c r="G12" s="72">
        <f t="shared" si="7"/>
        <v>1.0787857206445295</v>
      </c>
      <c r="H12" s="72">
        <f t="shared" si="7"/>
        <v>1.0711515270036831</v>
      </c>
      <c r="I12" s="72">
        <f t="shared" si="7"/>
        <v>1.1229212943507234</v>
      </c>
      <c r="J12" s="72">
        <f t="shared" si="7"/>
        <v>1.0266670595515219</v>
      </c>
      <c r="K12" s="72">
        <f t="shared" si="7"/>
        <v>0.98092477170604431</v>
      </c>
      <c r="L12" s="72">
        <f t="shared" si="7"/>
        <v>1.0147517644564263</v>
      </c>
      <c r="M12" s="72">
        <f t="shared" si="7"/>
        <v>1.1696769346356124</v>
      </c>
      <c r="N12" s="72">
        <f t="shared" si="7"/>
        <v>1.078980081524096</v>
      </c>
      <c r="O12" s="72">
        <f t="shared" si="7"/>
        <v>1.0479678705772548</v>
      </c>
      <c r="P12" s="73">
        <f t="shared" si="7"/>
        <v>1.0621210330284412</v>
      </c>
      <c r="Q12" s="73">
        <f t="shared" si="7"/>
        <v>1.0621210330284412</v>
      </c>
      <c r="S12" s="74">
        <f>S10/S11</f>
        <v>1.6015371141019594</v>
      </c>
      <c r="T12" s="74">
        <f>T10/T11</f>
        <v>1.0528074735669475</v>
      </c>
      <c r="U12" s="74">
        <f>U10/U11</f>
        <v>1.0605140186915887</v>
      </c>
      <c r="Z12" s="75"/>
    </row>
    <row r="13" spans="1:37" s="29" customFormat="1" ht="15" customHeight="1" x14ac:dyDescent="0.15">
      <c r="A13" s="64"/>
      <c r="B13" s="68" t="s">
        <v>28</v>
      </c>
      <c r="C13" s="69"/>
      <c r="D13" s="55">
        <f t="shared" ref="D13:Q14" si="8">D22+D31</f>
        <v>4002</v>
      </c>
      <c r="E13" s="55">
        <f t="shared" si="8"/>
        <v>4666</v>
      </c>
      <c r="F13" s="55">
        <f t="shared" si="8"/>
        <v>3709</v>
      </c>
      <c r="G13" s="55">
        <f t="shared" si="8"/>
        <v>3903</v>
      </c>
      <c r="H13" s="55">
        <f t="shared" si="8"/>
        <v>4894</v>
      </c>
      <c r="I13" s="55">
        <f t="shared" si="8"/>
        <v>4756</v>
      </c>
      <c r="J13" s="55">
        <f t="shared" si="8"/>
        <v>4433</v>
      </c>
      <c r="K13" s="55">
        <f t="shared" si="8"/>
        <v>6125</v>
      </c>
      <c r="L13" s="55">
        <f t="shared" si="8"/>
        <v>5395</v>
      </c>
      <c r="M13" s="55">
        <f t="shared" si="8"/>
        <v>6270</v>
      </c>
      <c r="N13" s="55">
        <f t="shared" si="8"/>
        <v>7428</v>
      </c>
      <c r="O13" s="55">
        <f t="shared" si="8"/>
        <v>5541</v>
      </c>
      <c r="P13" s="56">
        <f t="shared" si="8"/>
        <v>61122</v>
      </c>
      <c r="Q13" s="56">
        <f t="shared" si="8"/>
        <v>61122</v>
      </c>
      <c r="S13" s="57">
        <f t="shared" ref="S13:U14" si="9">S22+S31</f>
        <v>41883</v>
      </c>
      <c r="T13" s="58">
        <f t="shared" si="9"/>
        <v>35192</v>
      </c>
      <c r="U13" s="58">
        <f t="shared" si="9"/>
        <v>8668</v>
      </c>
      <c r="Z13" s="59" t="e">
        <f>Z22+Z31</f>
        <v>#REF!</v>
      </c>
    </row>
    <row r="14" spans="1:37" ht="15" customHeight="1" x14ac:dyDescent="0.15">
      <c r="A14" s="64"/>
      <c r="B14" s="68"/>
      <c r="C14" s="69"/>
      <c r="D14" s="36">
        <f t="shared" si="8"/>
        <v>4799</v>
      </c>
      <c r="E14" s="37">
        <f t="shared" si="8"/>
        <v>5165</v>
      </c>
      <c r="F14" s="38">
        <f t="shared" si="8"/>
        <v>4651</v>
      </c>
      <c r="G14" s="36">
        <f t="shared" si="8"/>
        <v>4799</v>
      </c>
      <c r="H14" s="39">
        <f t="shared" si="8"/>
        <v>4421</v>
      </c>
      <c r="I14" s="37">
        <f t="shared" si="8"/>
        <v>6069</v>
      </c>
      <c r="J14" s="39">
        <f t="shared" si="8"/>
        <v>4776</v>
      </c>
      <c r="K14" s="37">
        <f t="shared" si="8"/>
        <v>4035</v>
      </c>
      <c r="L14" s="39">
        <f t="shared" si="8"/>
        <v>5359</v>
      </c>
      <c r="M14" s="37">
        <f t="shared" si="8"/>
        <v>3301</v>
      </c>
      <c r="N14" s="40">
        <f t="shared" si="8"/>
        <v>3630</v>
      </c>
      <c r="O14" s="41">
        <f t="shared" si="8"/>
        <v>4133</v>
      </c>
      <c r="P14" s="42">
        <f t="shared" si="8"/>
        <v>55138</v>
      </c>
      <c r="Q14" s="42">
        <f t="shared" si="8"/>
        <v>55138</v>
      </c>
      <c r="S14" s="43">
        <f t="shared" si="9"/>
        <v>29904</v>
      </c>
      <c r="T14" s="44">
        <f t="shared" si="9"/>
        <v>25234</v>
      </c>
      <c r="U14" s="44">
        <f t="shared" si="9"/>
        <v>9964</v>
      </c>
      <c r="Z14" s="45" t="e">
        <f>Z23+Z32</f>
        <v>#REF!</v>
      </c>
    </row>
    <row r="15" spans="1:37" ht="15" customHeight="1" thickBot="1" x14ac:dyDescent="0.2">
      <c r="A15" s="64"/>
      <c r="B15" s="76"/>
      <c r="C15" s="77"/>
      <c r="D15" s="78">
        <f t="shared" ref="D15:Q15" si="10">D13/D14</f>
        <v>0.83392373411127318</v>
      </c>
      <c r="E15" s="78">
        <f t="shared" si="10"/>
        <v>0.90338818973862534</v>
      </c>
      <c r="F15" s="78">
        <f t="shared" si="10"/>
        <v>0.79746291120189206</v>
      </c>
      <c r="G15" s="78">
        <f t="shared" si="10"/>
        <v>0.81329443634090437</v>
      </c>
      <c r="H15" s="78">
        <f t="shared" si="10"/>
        <v>1.1069893689210586</v>
      </c>
      <c r="I15" s="78">
        <f t="shared" si="10"/>
        <v>0.78365463832591864</v>
      </c>
      <c r="J15" s="78">
        <f t="shared" si="10"/>
        <v>0.92818257956448913</v>
      </c>
      <c r="K15" s="78">
        <f t="shared" si="10"/>
        <v>1.5179677819083024</v>
      </c>
      <c r="L15" s="78">
        <f t="shared" si="10"/>
        <v>1.0067176712073147</v>
      </c>
      <c r="M15" s="78">
        <f t="shared" si="10"/>
        <v>1.8994244168433807</v>
      </c>
      <c r="N15" s="78">
        <f t="shared" si="10"/>
        <v>2.0462809917355371</v>
      </c>
      <c r="O15" s="78">
        <f t="shared" si="10"/>
        <v>1.3406726348899105</v>
      </c>
      <c r="P15" s="79">
        <f t="shared" si="10"/>
        <v>1.1085276941492255</v>
      </c>
      <c r="Q15" s="79">
        <f t="shared" si="10"/>
        <v>1.1085276941492255</v>
      </c>
      <c r="S15" s="80">
        <f>S13/S14</f>
        <v>1.4005818619582664</v>
      </c>
      <c r="T15" s="80">
        <f>T13/T14</f>
        <v>1.3946262978521042</v>
      </c>
      <c r="U15" s="80">
        <f>U13/U14</f>
        <v>0.86993175431553593</v>
      </c>
      <c r="Z15" s="52"/>
    </row>
    <row r="16" spans="1:37" s="29" customFormat="1" ht="14.25" customHeight="1" thickTop="1" x14ac:dyDescent="0.15">
      <c r="A16" s="64"/>
      <c r="B16" s="81" t="s">
        <v>29</v>
      </c>
      <c r="C16" s="82"/>
      <c r="D16" s="83">
        <f t="shared" ref="D16:Q17" si="11">D19+D22</f>
        <v>17238</v>
      </c>
      <c r="E16" s="83">
        <f t="shared" si="11"/>
        <v>19345</v>
      </c>
      <c r="F16" s="83">
        <f t="shared" si="11"/>
        <v>21306</v>
      </c>
      <c r="G16" s="84">
        <f t="shared" si="11"/>
        <v>20594</v>
      </c>
      <c r="H16" s="83">
        <f t="shared" si="11"/>
        <v>18568</v>
      </c>
      <c r="I16" s="83">
        <f t="shared" si="11"/>
        <v>22158</v>
      </c>
      <c r="J16" s="83">
        <f t="shared" si="11"/>
        <v>19970</v>
      </c>
      <c r="K16" s="83">
        <f t="shared" si="11"/>
        <v>20175</v>
      </c>
      <c r="L16" s="83">
        <f t="shared" si="11"/>
        <v>20563</v>
      </c>
      <c r="M16" s="83">
        <f t="shared" si="11"/>
        <v>22465</v>
      </c>
      <c r="N16" s="83">
        <f t="shared" si="11"/>
        <v>22679</v>
      </c>
      <c r="O16" s="83">
        <f>O19+O22</f>
        <v>23521</v>
      </c>
      <c r="P16" s="85">
        <f t="shared" si="11"/>
        <v>248582</v>
      </c>
      <c r="Q16" s="85">
        <f t="shared" si="11"/>
        <v>248582</v>
      </c>
      <c r="S16" s="86">
        <f t="shared" ref="S16:U17" si="12">S19+S22</f>
        <v>179917</v>
      </c>
      <c r="T16" s="87">
        <f t="shared" si="12"/>
        <v>129373</v>
      </c>
      <c r="U16" s="87">
        <f t="shared" si="12"/>
        <v>36583</v>
      </c>
      <c r="Z16" s="59" t="e">
        <f>Z19+Z22</f>
        <v>#REF!</v>
      </c>
    </row>
    <row r="17" spans="1:26" x14ac:dyDescent="0.15">
      <c r="A17" s="64"/>
      <c r="B17" s="81"/>
      <c r="C17" s="82"/>
      <c r="D17" s="88">
        <f t="shared" si="11"/>
        <v>17100</v>
      </c>
      <c r="E17" s="89">
        <f t="shared" si="11"/>
        <v>20200</v>
      </c>
      <c r="F17" s="90">
        <f t="shared" si="11"/>
        <v>19368</v>
      </c>
      <c r="G17" s="89">
        <f t="shared" si="11"/>
        <v>21574</v>
      </c>
      <c r="H17" s="91">
        <f t="shared" si="11"/>
        <v>17520</v>
      </c>
      <c r="I17" s="89">
        <f t="shared" si="11"/>
        <v>20991</v>
      </c>
      <c r="J17" s="91">
        <f t="shared" si="11"/>
        <v>19149</v>
      </c>
      <c r="K17" s="89">
        <f t="shared" si="11"/>
        <v>18981</v>
      </c>
      <c r="L17" s="91">
        <f t="shared" si="11"/>
        <v>19707</v>
      </c>
      <c r="M17" s="89">
        <f t="shared" si="11"/>
        <v>19122</v>
      </c>
      <c r="N17" s="92">
        <f t="shared" si="11"/>
        <v>18629</v>
      </c>
      <c r="O17" s="93">
        <f t="shared" si="11"/>
        <v>20585</v>
      </c>
      <c r="P17" s="94">
        <f t="shared" si="11"/>
        <v>232926</v>
      </c>
      <c r="Q17" s="94">
        <f t="shared" si="11"/>
        <v>232926</v>
      </c>
      <c r="S17" s="95">
        <f t="shared" si="12"/>
        <v>116753</v>
      </c>
      <c r="T17" s="96">
        <f t="shared" si="12"/>
        <v>116173</v>
      </c>
      <c r="U17" s="96">
        <f t="shared" si="12"/>
        <v>37300</v>
      </c>
      <c r="Z17" s="45" t="e">
        <f>Z20+Z23</f>
        <v>#REF!</v>
      </c>
    </row>
    <row r="18" spans="1:26" x14ac:dyDescent="0.15">
      <c r="A18" s="64"/>
      <c r="B18" s="81"/>
      <c r="C18" s="82"/>
      <c r="D18" s="97">
        <f t="shared" ref="D18:Q18" si="13">D16/D17</f>
        <v>1.0080701754385966</v>
      </c>
      <c r="E18" s="97">
        <f t="shared" si="13"/>
        <v>0.95767326732673264</v>
      </c>
      <c r="F18" s="97">
        <f t="shared" si="13"/>
        <v>1.1000619578686492</v>
      </c>
      <c r="G18" s="98">
        <f t="shared" si="13"/>
        <v>0.95457495133030501</v>
      </c>
      <c r="H18" s="97">
        <f t="shared" si="13"/>
        <v>1.0598173515981735</v>
      </c>
      <c r="I18" s="97">
        <f t="shared" si="13"/>
        <v>1.0555952551093326</v>
      </c>
      <c r="J18" s="97">
        <f t="shared" si="13"/>
        <v>1.0428743015301061</v>
      </c>
      <c r="K18" s="97">
        <f t="shared" si="13"/>
        <v>1.0629050102734314</v>
      </c>
      <c r="L18" s="97">
        <f t="shared" si="13"/>
        <v>1.0434363424164002</v>
      </c>
      <c r="M18" s="97">
        <f t="shared" si="13"/>
        <v>1.174824809120385</v>
      </c>
      <c r="N18" s="97">
        <f t="shared" si="13"/>
        <v>1.2174029738579635</v>
      </c>
      <c r="O18" s="97">
        <f t="shared" si="13"/>
        <v>1.1426281272771435</v>
      </c>
      <c r="P18" s="99">
        <f t="shared" si="13"/>
        <v>1.0672144801353221</v>
      </c>
      <c r="Q18" s="99">
        <f t="shared" si="13"/>
        <v>1.0672144801353221</v>
      </c>
      <c r="S18" s="98">
        <f>S16/S17</f>
        <v>1.5410053703116837</v>
      </c>
      <c r="T18" s="98">
        <f>T16/T17</f>
        <v>1.1136236474912415</v>
      </c>
      <c r="U18" s="98">
        <f>U16/U17</f>
        <v>0.98077747989276143</v>
      </c>
      <c r="Z18" s="100"/>
    </row>
    <row r="19" spans="1:26" s="29" customFormat="1" x14ac:dyDescent="0.15">
      <c r="A19" s="64"/>
      <c r="B19" s="101"/>
      <c r="C19" s="102" t="s">
        <v>30</v>
      </c>
      <c r="D19" s="103">
        <v>13970</v>
      </c>
      <c r="E19" s="103">
        <v>15726</v>
      </c>
      <c r="F19" s="103">
        <v>19048</v>
      </c>
      <c r="G19" s="103">
        <v>18201</v>
      </c>
      <c r="H19" s="103">
        <v>15031</v>
      </c>
      <c r="I19" s="103">
        <v>18627</v>
      </c>
      <c r="J19" s="103">
        <v>16717</v>
      </c>
      <c r="K19" s="103">
        <v>15648</v>
      </c>
      <c r="L19" s="103">
        <v>16937</v>
      </c>
      <c r="M19" s="103">
        <v>18828</v>
      </c>
      <c r="N19" s="103">
        <v>17157</v>
      </c>
      <c r="O19" s="104">
        <v>18848</v>
      </c>
      <c r="P19" s="28">
        <f>SUM(D19:O19)</f>
        <v>204738</v>
      </c>
      <c r="Q19" s="28">
        <f>SUM(D19:O19)</f>
        <v>204738</v>
      </c>
      <c r="S19" s="30">
        <f>SUM(D19:L19)</f>
        <v>149905</v>
      </c>
      <c r="T19" s="31">
        <f>SUM(J19:O19)</f>
        <v>104135</v>
      </c>
      <c r="U19" s="31">
        <f>SUM(D19:E19)</f>
        <v>29696</v>
      </c>
      <c r="Z19" s="33" t="e">
        <f>#REF!+T19</f>
        <v>#REF!</v>
      </c>
    </row>
    <row r="20" spans="1:26" x14ac:dyDescent="0.15">
      <c r="A20" s="64"/>
      <c r="B20" s="105"/>
      <c r="C20" s="106"/>
      <c r="D20" s="37">
        <v>12982</v>
      </c>
      <c r="E20" s="37">
        <v>16460</v>
      </c>
      <c r="F20" s="37">
        <v>16310</v>
      </c>
      <c r="G20" s="37">
        <v>17562</v>
      </c>
      <c r="H20" s="37">
        <v>14259</v>
      </c>
      <c r="I20" s="37">
        <v>16481</v>
      </c>
      <c r="J20" s="37">
        <v>15565</v>
      </c>
      <c r="K20" s="37">
        <v>15619</v>
      </c>
      <c r="L20" s="37">
        <v>15471</v>
      </c>
      <c r="M20" s="37">
        <v>16512</v>
      </c>
      <c r="N20" s="37">
        <v>16124</v>
      </c>
      <c r="O20" s="37">
        <v>17521</v>
      </c>
      <c r="P20" s="42">
        <f>SUMPRODUCT(D20:O20,((D19:O19)&lt;&gt;"")*1)</f>
        <v>190866</v>
      </c>
      <c r="Q20" s="42">
        <f>SUM(D20:O20)</f>
        <v>190866</v>
      </c>
      <c r="S20" s="43">
        <f>SUM(D20:I20)</f>
        <v>94054</v>
      </c>
      <c r="T20" s="43">
        <f>SUM(J20:O20)</f>
        <v>96812</v>
      </c>
      <c r="U20" s="43">
        <f>SUM(D20:E20)</f>
        <v>29442</v>
      </c>
      <c r="Z20" s="45" t="e">
        <f>#REF!+T20</f>
        <v>#REF!</v>
      </c>
    </row>
    <row r="21" spans="1:26" x14ac:dyDescent="0.15">
      <c r="A21" s="64"/>
      <c r="B21" s="105"/>
      <c r="C21" s="107"/>
      <c r="D21" s="108">
        <f t="shared" ref="D21:Q21" si="14">D19/D20</f>
        <v>1.0761053766753967</v>
      </c>
      <c r="E21" s="108">
        <f t="shared" si="14"/>
        <v>0.95540704738760629</v>
      </c>
      <c r="F21" s="108">
        <f t="shared" si="14"/>
        <v>1.1678724708767627</v>
      </c>
      <c r="G21" s="108">
        <f t="shared" si="14"/>
        <v>1.0363853775196448</v>
      </c>
      <c r="H21" s="108">
        <f t="shared" si="14"/>
        <v>1.0541412441265166</v>
      </c>
      <c r="I21" s="108">
        <f t="shared" si="14"/>
        <v>1.1302105454766094</v>
      </c>
      <c r="J21" s="108">
        <f t="shared" si="14"/>
        <v>1.0740122068743976</v>
      </c>
      <c r="K21" s="108">
        <f t="shared" si="14"/>
        <v>1.0018567129777836</v>
      </c>
      <c r="L21" s="108">
        <f t="shared" si="14"/>
        <v>1.09475793419947</v>
      </c>
      <c r="M21" s="108">
        <f t="shared" si="14"/>
        <v>1.1402616279069768</v>
      </c>
      <c r="N21" s="108">
        <f t="shared" si="14"/>
        <v>1.0640659885884396</v>
      </c>
      <c r="O21" s="108">
        <f t="shared" si="14"/>
        <v>1.0757376862051253</v>
      </c>
      <c r="P21" s="109">
        <f t="shared" si="14"/>
        <v>1.072679261890541</v>
      </c>
      <c r="Q21" s="109">
        <f t="shared" si="14"/>
        <v>1.072679261890541</v>
      </c>
      <c r="S21" s="108">
        <f>S19/S20</f>
        <v>1.5938184447232442</v>
      </c>
      <c r="T21" s="108">
        <f>T19/T20</f>
        <v>1.0756414494070983</v>
      </c>
      <c r="U21" s="108">
        <f>U19/U20</f>
        <v>1.0086271313090143</v>
      </c>
      <c r="V21" s="110"/>
      <c r="Z21" s="111"/>
    </row>
    <row r="22" spans="1:26" s="29" customFormat="1" x14ac:dyDescent="0.15">
      <c r="A22" s="64"/>
      <c r="B22" s="101"/>
      <c r="C22" s="106" t="s">
        <v>31</v>
      </c>
      <c r="D22" s="112">
        <v>3268</v>
      </c>
      <c r="E22" s="112">
        <v>3619</v>
      </c>
      <c r="F22" s="112">
        <v>2258</v>
      </c>
      <c r="G22" s="57">
        <v>2393</v>
      </c>
      <c r="H22" s="57">
        <v>3537</v>
      </c>
      <c r="I22" s="57">
        <v>3531</v>
      </c>
      <c r="J22" s="57">
        <v>3253</v>
      </c>
      <c r="K22" s="57">
        <v>4527</v>
      </c>
      <c r="L22" s="57">
        <v>3626</v>
      </c>
      <c r="M22" s="57">
        <v>3637</v>
      </c>
      <c r="N22" s="57">
        <v>5522</v>
      </c>
      <c r="O22" s="113">
        <v>4673</v>
      </c>
      <c r="P22" s="56">
        <f>SUM(D22:O22)</f>
        <v>43844</v>
      </c>
      <c r="Q22" s="56">
        <f>SUM(D22:O22)</f>
        <v>43844</v>
      </c>
      <c r="S22" s="57">
        <f>SUM(D22:L22)</f>
        <v>30012</v>
      </c>
      <c r="T22" s="58">
        <f>SUM(J22:O22)</f>
        <v>25238</v>
      </c>
      <c r="U22" s="58">
        <f>SUM(D22:E22)</f>
        <v>6887</v>
      </c>
      <c r="Z22" s="59" t="e">
        <f>#REF!+T22</f>
        <v>#REF!</v>
      </c>
    </row>
    <row r="23" spans="1:26" x14ac:dyDescent="0.15">
      <c r="A23" s="64"/>
      <c r="B23" s="105"/>
      <c r="C23" s="106"/>
      <c r="D23" s="37">
        <v>4118</v>
      </c>
      <c r="E23" s="37">
        <v>3740</v>
      </c>
      <c r="F23" s="37">
        <v>3058</v>
      </c>
      <c r="G23" s="37">
        <v>4012</v>
      </c>
      <c r="H23" s="37">
        <v>3261</v>
      </c>
      <c r="I23" s="37">
        <v>4510</v>
      </c>
      <c r="J23" s="37">
        <v>3584</v>
      </c>
      <c r="K23" s="37">
        <v>3362</v>
      </c>
      <c r="L23" s="37">
        <v>4236</v>
      </c>
      <c r="M23" s="37">
        <v>2610</v>
      </c>
      <c r="N23" s="37">
        <v>2505</v>
      </c>
      <c r="O23" s="37">
        <v>3064</v>
      </c>
      <c r="P23" s="42">
        <f>SUMPRODUCT(D23:O23,((D22:O22)&lt;&gt;"")*1)</f>
        <v>42060</v>
      </c>
      <c r="Q23" s="42">
        <f>SUM(D23:O23)</f>
        <v>42060</v>
      </c>
      <c r="S23" s="43">
        <f>SUM(D23:I23)</f>
        <v>22699</v>
      </c>
      <c r="T23" s="44">
        <f>SUM(J23:O23)</f>
        <v>19361</v>
      </c>
      <c r="U23" s="44">
        <f>SUM(D23:E23)</f>
        <v>7858</v>
      </c>
      <c r="Z23" s="45" t="e">
        <f>#REF!+T23</f>
        <v>#REF!</v>
      </c>
    </row>
    <row r="24" spans="1:26" x14ac:dyDescent="0.15">
      <c r="A24" s="64"/>
      <c r="B24" s="114"/>
      <c r="C24" s="115"/>
      <c r="D24" s="116">
        <f t="shared" ref="D24:Q24" si="15">D22/D23</f>
        <v>0.79358912093249145</v>
      </c>
      <c r="E24" s="116">
        <f t="shared" si="15"/>
        <v>0.96764705882352942</v>
      </c>
      <c r="F24" s="116">
        <f t="shared" si="15"/>
        <v>0.73839110529758012</v>
      </c>
      <c r="G24" s="116">
        <f t="shared" si="15"/>
        <v>0.59646061814556328</v>
      </c>
      <c r="H24" s="116">
        <f t="shared" si="15"/>
        <v>1.0846366145354185</v>
      </c>
      <c r="I24" s="116">
        <f t="shared" si="15"/>
        <v>0.78292682926829271</v>
      </c>
      <c r="J24" s="116">
        <f t="shared" si="15"/>
        <v>0.9076450892857143</v>
      </c>
      <c r="K24" s="116">
        <f t="shared" si="15"/>
        <v>1.3465199286139202</v>
      </c>
      <c r="L24" s="116">
        <f t="shared" si="15"/>
        <v>0.85599622285174692</v>
      </c>
      <c r="M24" s="116">
        <f t="shared" si="15"/>
        <v>1.3934865900383142</v>
      </c>
      <c r="N24" s="116">
        <f t="shared" si="15"/>
        <v>2.2043912175648703</v>
      </c>
      <c r="O24" s="116">
        <f t="shared" si="15"/>
        <v>1.5251305483028721</v>
      </c>
      <c r="P24" s="117">
        <f t="shared" si="15"/>
        <v>1.0424155967665241</v>
      </c>
      <c r="Q24" s="117">
        <f t="shared" si="15"/>
        <v>1.0424155967665241</v>
      </c>
      <c r="S24" s="118">
        <f>S22/S23</f>
        <v>1.3221727829419798</v>
      </c>
      <c r="T24" s="116">
        <f>T22/T23</f>
        <v>1.3035483704354114</v>
      </c>
      <c r="U24" s="116">
        <f>U22/U23</f>
        <v>0.87643166200050904</v>
      </c>
      <c r="Z24" s="100"/>
    </row>
    <row r="25" spans="1:26" s="29" customFormat="1" x14ac:dyDescent="0.15">
      <c r="A25" s="64"/>
      <c r="B25" s="119" t="s">
        <v>32</v>
      </c>
      <c r="C25" s="120"/>
      <c r="D25" s="84">
        <f t="shared" ref="D25:Q26" si="16">D28+D31</f>
        <v>18139</v>
      </c>
      <c r="E25" s="84">
        <f t="shared" si="16"/>
        <v>17492</v>
      </c>
      <c r="F25" s="84">
        <f t="shared" si="16"/>
        <v>19082</v>
      </c>
      <c r="G25" s="84">
        <f t="shared" si="16"/>
        <v>19663</v>
      </c>
      <c r="H25" s="83">
        <f t="shared" si="16"/>
        <v>19190</v>
      </c>
      <c r="I25" s="83">
        <f t="shared" si="16"/>
        <v>20007</v>
      </c>
      <c r="J25" s="83">
        <f t="shared" si="16"/>
        <v>19305</v>
      </c>
      <c r="K25" s="83">
        <f t="shared" si="16"/>
        <v>19787</v>
      </c>
      <c r="L25" s="83">
        <f t="shared" si="16"/>
        <v>18332</v>
      </c>
      <c r="M25" s="83">
        <f t="shared" si="16"/>
        <v>22726</v>
      </c>
      <c r="N25" s="83">
        <f t="shared" si="16"/>
        <v>22072</v>
      </c>
      <c r="O25" s="83">
        <f t="shared" si="16"/>
        <v>19073</v>
      </c>
      <c r="P25" s="121">
        <f t="shared" si="16"/>
        <v>234868</v>
      </c>
      <c r="Q25" s="121">
        <f t="shared" si="16"/>
        <v>234868</v>
      </c>
      <c r="S25" s="122">
        <f t="shared" ref="S25:U26" si="17">S28+S31</f>
        <v>170997</v>
      </c>
      <c r="T25" s="123">
        <f t="shared" si="17"/>
        <v>121295</v>
      </c>
      <c r="U25" s="123">
        <f t="shared" si="17"/>
        <v>35631</v>
      </c>
      <c r="Z25" s="33" t="e">
        <f>Z28+Z31</f>
        <v>#REF!</v>
      </c>
    </row>
    <row r="26" spans="1:26" x14ac:dyDescent="0.15">
      <c r="A26" s="64"/>
      <c r="B26" s="81"/>
      <c r="C26" s="82"/>
      <c r="D26" s="89">
        <f t="shared" si="16"/>
        <v>17856</v>
      </c>
      <c r="E26" s="89">
        <f t="shared" si="16"/>
        <v>14728</v>
      </c>
      <c r="F26" s="91">
        <f t="shared" si="16"/>
        <v>20628</v>
      </c>
      <c r="G26" s="89">
        <f t="shared" si="16"/>
        <v>16924</v>
      </c>
      <c r="H26" s="91">
        <f t="shared" si="16"/>
        <v>17582</v>
      </c>
      <c r="I26" s="89">
        <f t="shared" si="16"/>
        <v>18392</v>
      </c>
      <c r="J26" s="91">
        <f t="shared" si="16"/>
        <v>19564</v>
      </c>
      <c r="K26" s="89">
        <f t="shared" si="16"/>
        <v>19549</v>
      </c>
      <c r="L26" s="91">
        <f t="shared" si="16"/>
        <v>18665</v>
      </c>
      <c r="M26" s="89">
        <f t="shared" si="16"/>
        <v>17454</v>
      </c>
      <c r="N26" s="92">
        <f t="shared" si="16"/>
        <v>19592</v>
      </c>
      <c r="O26" s="93">
        <f t="shared" si="16"/>
        <v>18905</v>
      </c>
      <c r="P26" s="94">
        <f t="shared" si="16"/>
        <v>219839</v>
      </c>
      <c r="Q26" s="94">
        <f t="shared" si="16"/>
        <v>219839</v>
      </c>
      <c r="S26" s="95">
        <f t="shared" si="17"/>
        <v>106110</v>
      </c>
      <c r="T26" s="96">
        <f t="shared" si="17"/>
        <v>113729</v>
      </c>
      <c r="U26" s="96">
        <f t="shared" si="17"/>
        <v>32584</v>
      </c>
      <c r="Z26" s="45" t="e">
        <f>Z29+Z32</f>
        <v>#REF!</v>
      </c>
    </row>
    <row r="27" spans="1:26" x14ac:dyDescent="0.15">
      <c r="A27" s="64"/>
      <c r="B27" s="81"/>
      <c r="C27" s="82"/>
      <c r="D27" s="98">
        <f t="shared" ref="D27:Q27" si="18">D25/D26</f>
        <v>1.0158490143369177</v>
      </c>
      <c r="E27" s="98">
        <f t="shared" si="18"/>
        <v>1.1876697447039652</v>
      </c>
      <c r="F27" s="98">
        <f t="shared" si="18"/>
        <v>0.9250533255768858</v>
      </c>
      <c r="G27" s="98">
        <f t="shared" si="18"/>
        <v>1.1618411722996926</v>
      </c>
      <c r="H27" s="97">
        <f t="shared" si="18"/>
        <v>1.0914571721078377</v>
      </c>
      <c r="I27" s="97">
        <f t="shared" si="18"/>
        <v>1.0878099173553719</v>
      </c>
      <c r="J27" s="97">
        <f t="shared" si="18"/>
        <v>0.98676139848701694</v>
      </c>
      <c r="K27" s="97">
        <f t="shared" si="18"/>
        <v>1.0121745357818814</v>
      </c>
      <c r="L27" s="97">
        <f t="shared" si="18"/>
        <v>0.98215912135012051</v>
      </c>
      <c r="M27" s="97">
        <f t="shared" si="18"/>
        <v>1.3020511057637218</v>
      </c>
      <c r="N27" s="97">
        <f t="shared" si="18"/>
        <v>1.1265822784810127</v>
      </c>
      <c r="O27" s="97">
        <f t="shared" si="18"/>
        <v>1.0088865379529226</v>
      </c>
      <c r="P27" s="99">
        <f t="shared" si="18"/>
        <v>1.0683636661374916</v>
      </c>
      <c r="Q27" s="99">
        <f t="shared" si="18"/>
        <v>1.0683636661374916</v>
      </c>
      <c r="S27" s="98">
        <f>S25/S26</f>
        <v>1.6115069267741025</v>
      </c>
      <c r="T27" s="98">
        <f>T25/T26</f>
        <v>1.0665265675421396</v>
      </c>
      <c r="U27" s="98">
        <f>U25/U26</f>
        <v>1.0935121532040266</v>
      </c>
      <c r="Z27" s="100"/>
    </row>
    <row r="28" spans="1:26" s="29" customFormat="1" x14ac:dyDescent="0.15">
      <c r="A28" s="64"/>
      <c r="B28" s="101"/>
      <c r="C28" s="102" t="s">
        <v>30</v>
      </c>
      <c r="D28" s="103">
        <v>17405</v>
      </c>
      <c r="E28" s="103">
        <v>16445</v>
      </c>
      <c r="F28" s="103">
        <v>17631</v>
      </c>
      <c r="G28" s="124">
        <v>18153</v>
      </c>
      <c r="H28" s="103">
        <v>17833</v>
      </c>
      <c r="I28" s="103">
        <v>18782</v>
      </c>
      <c r="J28" s="103">
        <v>18125</v>
      </c>
      <c r="K28" s="103">
        <v>18189</v>
      </c>
      <c r="L28" s="103">
        <v>16563</v>
      </c>
      <c r="M28" s="103">
        <v>20093</v>
      </c>
      <c r="N28" s="103">
        <v>20166</v>
      </c>
      <c r="O28" s="104">
        <v>18205</v>
      </c>
      <c r="P28" s="28">
        <f>SUM(D28:O28)</f>
        <v>217590</v>
      </c>
      <c r="Q28" s="28">
        <f>SUM(D28:O28)</f>
        <v>217590</v>
      </c>
      <c r="S28" s="30">
        <f>SUM(D28:L28)</f>
        <v>159126</v>
      </c>
      <c r="T28" s="31">
        <f>SUM(J28:O28)</f>
        <v>111341</v>
      </c>
      <c r="U28" s="31">
        <f>SUM(D28:E28)</f>
        <v>33850</v>
      </c>
      <c r="Z28" s="33" t="e">
        <f>#REF!+T28</f>
        <v>#REF!</v>
      </c>
    </row>
    <row r="29" spans="1:26" x14ac:dyDescent="0.15">
      <c r="A29" s="64"/>
      <c r="B29" s="105"/>
      <c r="C29" s="106"/>
      <c r="D29" s="37">
        <v>17175</v>
      </c>
      <c r="E29" s="37">
        <v>13303</v>
      </c>
      <c r="F29" s="37">
        <v>19035</v>
      </c>
      <c r="G29" s="37">
        <v>16137</v>
      </c>
      <c r="H29" s="37">
        <v>16422</v>
      </c>
      <c r="I29" s="37">
        <v>16833</v>
      </c>
      <c r="J29" s="37">
        <v>18372</v>
      </c>
      <c r="K29" s="37">
        <v>18876</v>
      </c>
      <c r="L29" s="37">
        <v>17542</v>
      </c>
      <c r="M29" s="37">
        <v>16763</v>
      </c>
      <c r="N29" s="37">
        <v>18467</v>
      </c>
      <c r="O29" s="37">
        <v>17836</v>
      </c>
      <c r="P29" s="42">
        <f>SUMPRODUCT(D29:O29,((D28:O28)&lt;&gt;"")*1)</f>
        <v>206761</v>
      </c>
      <c r="Q29" s="42">
        <f>SUM(D29:O29)</f>
        <v>206761</v>
      </c>
      <c r="S29" s="43">
        <f>SUM(D29:I29)</f>
        <v>98905</v>
      </c>
      <c r="T29" s="44">
        <f>SUM(J29:O29)</f>
        <v>107856</v>
      </c>
      <c r="U29" s="44">
        <f>SUM(D29:E29)</f>
        <v>30478</v>
      </c>
      <c r="Z29" s="45" t="e">
        <f>#REF!+T29</f>
        <v>#REF!</v>
      </c>
    </row>
    <row r="30" spans="1:26" x14ac:dyDescent="0.15">
      <c r="A30" s="64"/>
      <c r="B30" s="105"/>
      <c r="C30" s="107"/>
      <c r="D30" s="108">
        <f t="shared" ref="D30:Q30" si="19">D28/D29</f>
        <v>1.013391557496361</v>
      </c>
      <c r="E30" s="108">
        <f t="shared" si="19"/>
        <v>1.23618732616703</v>
      </c>
      <c r="F30" s="108">
        <f t="shared" si="19"/>
        <v>0.92624113475177305</v>
      </c>
      <c r="G30" s="108">
        <f t="shared" si="19"/>
        <v>1.1249302844394868</v>
      </c>
      <c r="H30" s="108">
        <f t="shared" si="19"/>
        <v>1.0859213250517599</v>
      </c>
      <c r="I30" s="108">
        <f t="shared" si="19"/>
        <v>1.1157844709796234</v>
      </c>
      <c r="J30" s="108">
        <f t="shared" si="19"/>
        <v>0.98655562812976272</v>
      </c>
      <c r="K30" s="108">
        <f t="shared" si="19"/>
        <v>0.96360457724094084</v>
      </c>
      <c r="L30" s="108">
        <f t="shared" si="19"/>
        <v>0.94419108425493103</v>
      </c>
      <c r="M30" s="108">
        <f t="shared" si="19"/>
        <v>1.1986517926385492</v>
      </c>
      <c r="N30" s="108">
        <f t="shared" si="19"/>
        <v>1.0920019494232955</v>
      </c>
      <c r="O30" s="108">
        <f t="shared" si="19"/>
        <v>1.0206884951782911</v>
      </c>
      <c r="P30" s="109">
        <f t="shared" si="19"/>
        <v>1.0523744806805926</v>
      </c>
      <c r="Q30" s="109">
        <f t="shared" si="19"/>
        <v>1.0523744806805926</v>
      </c>
      <c r="S30" s="108">
        <f>S28/S29</f>
        <v>1.6088772053991203</v>
      </c>
      <c r="T30" s="108">
        <f>T28/T29</f>
        <v>1.0323116006527222</v>
      </c>
      <c r="U30" s="108">
        <f>U28/U29</f>
        <v>1.1106371809173829</v>
      </c>
      <c r="Z30" s="111"/>
    </row>
    <row r="31" spans="1:26" s="29" customFormat="1" x14ac:dyDescent="0.15">
      <c r="A31" s="64"/>
      <c r="B31" s="101"/>
      <c r="C31" s="125" t="s">
        <v>31</v>
      </c>
      <c r="D31" s="112">
        <v>734</v>
      </c>
      <c r="E31" s="112">
        <v>1047</v>
      </c>
      <c r="F31" s="112">
        <v>1451</v>
      </c>
      <c r="G31" s="112">
        <v>1510</v>
      </c>
      <c r="H31" s="112">
        <v>1357</v>
      </c>
      <c r="I31" s="112">
        <v>1225</v>
      </c>
      <c r="J31" s="112">
        <v>1180</v>
      </c>
      <c r="K31" s="112">
        <v>1598</v>
      </c>
      <c r="L31" s="112">
        <v>1769</v>
      </c>
      <c r="M31" s="112">
        <v>2633</v>
      </c>
      <c r="N31" s="112">
        <v>1906</v>
      </c>
      <c r="O31" s="126">
        <v>868</v>
      </c>
      <c r="P31" s="56">
        <f>SUM(D31:O31)</f>
        <v>17278</v>
      </c>
      <c r="Q31" s="56">
        <f>SUM(D31:O31)</f>
        <v>17278</v>
      </c>
      <c r="S31" s="57">
        <f>SUM(D31:L31)</f>
        <v>11871</v>
      </c>
      <c r="T31" s="58">
        <f>SUM(J31:O31)</f>
        <v>9954</v>
      </c>
      <c r="U31" s="58">
        <f>SUM(D31:E31)</f>
        <v>1781</v>
      </c>
      <c r="Z31" s="59" t="e">
        <f>#REF!+T31</f>
        <v>#REF!</v>
      </c>
    </row>
    <row r="32" spans="1:26" x14ac:dyDescent="0.15">
      <c r="A32" s="64"/>
      <c r="B32" s="105"/>
      <c r="C32" s="125"/>
      <c r="D32" s="37">
        <v>681</v>
      </c>
      <c r="E32" s="37">
        <v>1425</v>
      </c>
      <c r="F32" s="37">
        <v>1593</v>
      </c>
      <c r="G32" s="37">
        <v>787</v>
      </c>
      <c r="H32" s="37">
        <v>1160</v>
      </c>
      <c r="I32" s="37">
        <v>1559</v>
      </c>
      <c r="J32" s="37">
        <v>1192</v>
      </c>
      <c r="K32" s="37">
        <v>673</v>
      </c>
      <c r="L32" s="37">
        <v>1123</v>
      </c>
      <c r="M32" s="37">
        <v>691</v>
      </c>
      <c r="N32" s="37">
        <v>1125</v>
      </c>
      <c r="O32" s="37">
        <v>1069</v>
      </c>
      <c r="P32" s="42">
        <f>SUMPRODUCT(D32:O32,((D31:O31)&lt;&gt;"")*1)</f>
        <v>13078</v>
      </c>
      <c r="Q32" s="42">
        <f>SUM(D32:O32)</f>
        <v>13078</v>
      </c>
      <c r="S32" s="43">
        <f>SUM(D32:I32)</f>
        <v>7205</v>
      </c>
      <c r="T32" s="44">
        <f>SUM(J32:O32)</f>
        <v>5873</v>
      </c>
      <c r="U32" s="44">
        <f>SUM(D32:E32)</f>
        <v>2106</v>
      </c>
      <c r="Z32" s="45" t="e">
        <f>#REF!+T32</f>
        <v>#REF!</v>
      </c>
    </row>
    <row r="33" spans="1:26" x14ac:dyDescent="0.15">
      <c r="A33" s="127"/>
      <c r="B33" s="114"/>
      <c r="C33" s="128"/>
      <c r="D33" s="116">
        <f t="shared" ref="D33:Q33" si="20">D31/D32</f>
        <v>1.0778267254038179</v>
      </c>
      <c r="E33" s="116">
        <f t="shared" si="20"/>
        <v>0.73473684210526313</v>
      </c>
      <c r="F33" s="116">
        <f t="shared" si="20"/>
        <v>0.91086001255492777</v>
      </c>
      <c r="G33" s="116">
        <f t="shared" si="20"/>
        <v>1.9186785260482846</v>
      </c>
      <c r="H33" s="116">
        <f t="shared" si="20"/>
        <v>1.1698275862068965</v>
      </c>
      <c r="I33" s="116">
        <f t="shared" si="20"/>
        <v>0.78576010262989093</v>
      </c>
      <c r="J33" s="116">
        <f t="shared" si="20"/>
        <v>0.98993288590604023</v>
      </c>
      <c r="K33" s="116">
        <f t="shared" si="20"/>
        <v>2.37444279346211</v>
      </c>
      <c r="L33" s="116">
        <f t="shared" si="20"/>
        <v>1.5752448797862868</v>
      </c>
      <c r="M33" s="116">
        <f t="shared" si="20"/>
        <v>3.8104196816208393</v>
      </c>
      <c r="N33" s="116">
        <f t="shared" si="20"/>
        <v>1.6942222222222223</v>
      </c>
      <c r="O33" s="116">
        <f t="shared" si="20"/>
        <v>0.81197380729653879</v>
      </c>
      <c r="P33" s="117">
        <f t="shared" si="20"/>
        <v>1.3211500229392874</v>
      </c>
      <c r="Q33" s="117">
        <f t="shared" si="20"/>
        <v>1.3211500229392874</v>
      </c>
      <c r="S33" s="118">
        <f>S31/S32</f>
        <v>1.6476058292852187</v>
      </c>
      <c r="T33" s="116">
        <f>T31/T32</f>
        <v>1.6948748510131109</v>
      </c>
      <c r="U33" s="116">
        <f>U31/U32</f>
        <v>0.84567901234567899</v>
      </c>
      <c r="Z33" s="100"/>
    </row>
    <row r="34" spans="1:26" s="29" customFormat="1" ht="13.5" customHeight="1" x14ac:dyDescent="0.15">
      <c r="A34" s="129" t="s">
        <v>33</v>
      </c>
      <c r="B34" s="130"/>
      <c r="C34" s="130"/>
      <c r="D34" s="112">
        <f t="shared" ref="D34:O35" si="21">D43+D52</f>
        <v>5697</v>
      </c>
      <c r="E34" s="112">
        <f t="shared" si="21"/>
        <v>6165</v>
      </c>
      <c r="F34" s="112">
        <f t="shared" si="21"/>
        <v>8821</v>
      </c>
      <c r="G34" s="112">
        <f t="shared" si="21"/>
        <v>6622</v>
      </c>
      <c r="H34" s="55">
        <f t="shared" si="21"/>
        <v>6668</v>
      </c>
      <c r="I34" s="55">
        <f t="shared" si="21"/>
        <v>7245</v>
      </c>
      <c r="J34" s="55">
        <f t="shared" si="21"/>
        <v>7433</v>
      </c>
      <c r="K34" s="55">
        <f t="shared" si="21"/>
        <v>7262</v>
      </c>
      <c r="L34" s="55">
        <f t="shared" si="21"/>
        <v>6680</v>
      </c>
      <c r="M34" s="55">
        <f t="shared" si="21"/>
        <v>8091</v>
      </c>
      <c r="N34" s="55">
        <f t="shared" si="21"/>
        <v>6201</v>
      </c>
      <c r="O34" s="55">
        <f>O43+O52</f>
        <v>7125</v>
      </c>
      <c r="P34" s="28">
        <f>P37+P40</f>
        <v>84010</v>
      </c>
      <c r="Q34" s="28">
        <f>Q37+Q40</f>
        <v>84010</v>
      </c>
      <c r="S34" s="30">
        <f>S37+S40</f>
        <v>62593</v>
      </c>
      <c r="T34" s="31">
        <f>T43+T52</f>
        <v>42792</v>
      </c>
      <c r="U34" s="31">
        <f>U43+U52</f>
        <v>11862</v>
      </c>
      <c r="Z34" s="33" t="e">
        <f>Z37+Z40</f>
        <v>#REF!</v>
      </c>
    </row>
    <row r="35" spans="1:26" x14ac:dyDescent="0.15">
      <c r="A35" s="131"/>
      <c r="B35" s="132"/>
      <c r="C35" s="132"/>
      <c r="D35" s="37">
        <f t="shared" si="21"/>
        <v>5531</v>
      </c>
      <c r="E35" s="37">
        <f t="shared" si="21"/>
        <v>7443</v>
      </c>
      <c r="F35" s="39">
        <f t="shared" si="21"/>
        <v>8020</v>
      </c>
      <c r="G35" s="37">
        <f t="shared" si="21"/>
        <v>8990</v>
      </c>
      <c r="H35" s="39">
        <f t="shared" si="21"/>
        <v>8165</v>
      </c>
      <c r="I35" s="37">
        <f t="shared" si="21"/>
        <v>6785</v>
      </c>
      <c r="J35" s="39">
        <f t="shared" si="21"/>
        <v>7387</v>
      </c>
      <c r="K35" s="37">
        <f t="shared" si="21"/>
        <v>6806</v>
      </c>
      <c r="L35" s="39">
        <f t="shared" si="21"/>
        <v>6788</v>
      </c>
      <c r="M35" s="37">
        <f t="shared" si="21"/>
        <v>7275</v>
      </c>
      <c r="N35" s="40">
        <f t="shared" si="21"/>
        <v>7772</v>
      </c>
      <c r="O35" s="41">
        <f t="shared" si="21"/>
        <v>7813</v>
      </c>
      <c r="P35" s="42">
        <f>P38+P41</f>
        <v>88775</v>
      </c>
      <c r="Q35" s="42">
        <f>Q38+Q41</f>
        <v>88775</v>
      </c>
      <c r="S35" s="43">
        <f>S38+S41</f>
        <v>44934</v>
      </c>
      <c r="T35" s="44">
        <f>T44+T53</f>
        <v>43841</v>
      </c>
      <c r="U35" s="44">
        <f>U44+U53</f>
        <v>12974</v>
      </c>
      <c r="Z35" s="45" t="e">
        <f>Z38+Z41</f>
        <v>#REF!</v>
      </c>
    </row>
    <row r="36" spans="1:26" x14ac:dyDescent="0.15">
      <c r="A36" s="131"/>
      <c r="B36" s="132"/>
      <c r="C36" s="132"/>
      <c r="D36" s="74">
        <f t="shared" ref="D36:Q36" si="22">D34/D35</f>
        <v>1.0300126559392515</v>
      </c>
      <c r="E36" s="74">
        <f t="shared" si="22"/>
        <v>0.82829504232164453</v>
      </c>
      <c r="F36" s="74">
        <f t="shared" si="22"/>
        <v>1.0998753117206983</v>
      </c>
      <c r="G36" s="74">
        <f t="shared" si="22"/>
        <v>0.73659621802002229</v>
      </c>
      <c r="H36" s="72">
        <f t="shared" si="22"/>
        <v>0.81665646050214324</v>
      </c>
      <c r="I36" s="72">
        <f t="shared" si="22"/>
        <v>1.0677966101694916</v>
      </c>
      <c r="J36" s="72">
        <f t="shared" si="22"/>
        <v>1.0062271558142684</v>
      </c>
      <c r="K36" s="72">
        <f t="shared" si="22"/>
        <v>1.0669997061416396</v>
      </c>
      <c r="L36" s="72">
        <f t="shared" si="22"/>
        <v>0.98408956982911022</v>
      </c>
      <c r="M36" s="72">
        <f t="shared" si="22"/>
        <v>1.1121649484536082</v>
      </c>
      <c r="N36" s="72">
        <f t="shared" si="22"/>
        <v>0.79786412763767367</v>
      </c>
      <c r="O36" s="72">
        <f t="shared" si="22"/>
        <v>0.91194163573531295</v>
      </c>
      <c r="P36" s="73">
        <f t="shared" si="22"/>
        <v>0.94632497887918898</v>
      </c>
      <c r="Q36" s="73">
        <f t="shared" si="22"/>
        <v>0.94632497887918898</v>
      </c>
      <c r="S36" s="74">
        <f>S34/S35</f>
        <v>1.3929986201985134</v>
      </c>
      <c r="T36" s="74">
        <f>T34/T35</f>
        <v>0.97607262608060952</v>
      </c>
      <c r="U36" s="74">
        <f>U34/U35</f>
        <v>0.91429011869893628</v>
      </c>
      <c r="Z36" s="75"/>
    </row>
    <row r="37" spans="1:26" s="29" customFormat="1" ht="13.5" customHeight="1" x14ac:dyDescent="0.15">
      <c r="A37" s="64"/>
      <c r="B37" s="65" t="s">
        <v>27</v>
      </c>
      <c r="C37" s="66"/>
      <c r="D37" s="103">
        <f t="shared" ref="D37:Q38" si="23">D46+D55</f>
        <v>2904</v>
      </c>
      <c r="E37" s="103">
        <f t="shared" si="23"/>
        <v>2699</v>
      </c>
      <c r="F37" s="103">
        <f t="shared" si="23"/>
        <v>3210</v>
      </c>
      <c r="G37" s="103">
        <f t="shared" si="23"/>
        <v>2833</v>
      </c>
      <c r="H37" s="67">
        <f t="shared" si="23"/>
        <v>3028</v>
      </c>
      <c r="I37" s="67">
        <f t="shared" si="23"/>
        <v>3282</v>
      </c>
      <c r="J37" s="67">
        <f t="shared" si="23"/>
        <v>3401</v>
      </c>
      <c r="K37" s="67">
        <f t="shared" si="23"/>
        <v>3134</v>
      </c>
      <c r="L37" s="67">
        <f t="shared" si="23"/>
        <v>3413</v>
      </c>
      <c r="M37" s="67">
        <f t="shared" si="23"/>
        <v>3367</v>
      </c>
      <c r="N37" s="67">
        <f t="shared" si="23"/>
        <v>2857</v>
      </c>
      <c r="O37" s="67">
        <f>O46+O55</f>
        <v>3157</v>
      </c>
      <c r="P37" s="28">
        <f t="shared" si="23"/>
        <v>37285</v>
      </c>
      <c r="Q37" s="28">
        <f t="shared" si="23"/>
        <v>37285</v>
      </c>
      <c r="S37" s="30">
        <f t="shared" ref="S37:U38" si="24">S46+S55</f>
        <v>27904</v>
      </c>
      <c r="T37" s="31">
        <f t="shared" si="24"/>
        <v>19329</v>
      </c>
      <c r="U37" s="31">
        <f t="shared" si="24"/>
        <v>5603</v>
      </c>
      <c r="Z37" s="33" t="e">
        <f>Z46+Z55</f>
        <v>#REF!</v>
      </c>
    </row>
    <row r="38" spans="1:26" ht="13.5" customHeight="1" x14ac:dyDescent="0.15">
      <c r="A38" s="64"/>
      <c r="B38" s="68"/>
      <c r="C38" s="69"/>
      <c r="D38" s="37">
        <f t="shared" si="23"/>
        <v>3237</v>
      </c>
      <c r="E38" s="37">
        <f t="shared" si="23"/>
        <v>3078</v>
      </c>
      <c r="F38" s="39">
        <f t="shared" si="23"/>
        <v>3301</v>
      </c>
      <c r="G38" s="37">
        <f t="shared" si="23"/>
        <v>4121</v>
      </c>
      <c r="H38" s="39">
        <f t="shared" si="23"/>
        <v>4721</v>
      </c>
      <c r="I38" s="37">
        <f t="shared" si="23"/>
        <v>3817</v>
      </c>
      <c r="J38" s="39">
        <f t="shared" si="23"/>
        <v>4149</v>
      </c>
      <c r="K38" s="37">
        <f t="shared" si="23"/>
        <v>3511</v>
      </c>
      <c r="L38" s="39">
        <f t="shared" si="23"/>
        <v>3662</v>
      </c>
      <c r="M38" s="37">
        <f t="shared" si="23"/>
        <v>3885</v>
      </c>
      <c r="N38" s="40">
        <f t="shared" si="23"/>
        <v>3749</v>
      </c>
      <c r="O38" s="41">
        <f t="shared" si="23"/>
        <v>3312</v>
      </c>
      <c r="P38" s="42">
        <f t="shared" si="23"/>
        <v>44543</v>
      </c>
      <c r="Q38" s="42">
        <f t="shared" si="23"/>
        <v>44543</v>
      </c>
      <c r="S38" s="43">
        <f t="shared" si="24"/>
        <v>22275</v>
      </c>
      <c r="T38" s="44">
        <f t="shared" si="24"/>
        <v>22268</v>
      </c>
      <c r="U38" s="44">
        <f t="shared" si="24"/>
        <v>6315</v>
      </c>
      <c r="Z38" s="45" t="e">
        <f>Z47+Z56</f>
        <v>#REF!</v>
      </c>
    </row>
    <row r="39" spans="1:26" ht="13.5" customHeight="1" x14ac:dyDescent="0.15">
      <c r="A39" s="64"/>
      <c r="B39" s="70"/>
      <c r="C39" s="71"/>
      <c r="D39" s="74">
        <f t="shared" ref="D39:Q39" si="25">D37/D38</f>
        <v>0.89712696941612602</v>
      </c>
      <c r="E39" s="74">
        <f t="shared" si="25"/>
        <v>0.87686809616634176</v>
      </c>
      <c r="F39" s="74">
        <f t="shared" si="25"/>
        <v>0.97243259618297484</v>
      </c>
      <c r="G39" s="74">
        <f t="shared" si="25"/>
        <v>0.68745450133462749</v>
      </c>
      <c r="H39" s="72">
        <f t="shared" si="25"/>
        <v>0.64138953611522986</v>
      </c>
      <c r="I39" s="72">
        <f t="shared" si="25"/>
        <v>0.85983756877128636</v>
      </c>
      <c r="J39" s="72">
        <f t="shared" si="25"/>
        <v>0.81971559411906481</v>
      </c>
      <c r="K39" s="72">
        <f t="shared" si="25"/>
        <v>0.89262318427798348</v>
      </c>
      <c r="L39" s="72">
        <f t="shared" si="25"/>
        <v>0.93200436919716001</v>
      </c>
      <c r="M39" s="72">
        <f t="shared" si="25"/>
        <v>0.8666666666666667</v>
      </c>
      <c r="N39" s="72">
        <f t="shared" si="25"/>
        <v>0.76206988530274744</v>
      </c>
      <c r="O39" s="72">
        <f t="shared" si="25"/>
        <v>0.9532004830917874</v>
      </c>
      <c r="P39" s="73">
        <f t="shared" si="25"/>
        <v>0.8370563275935613</v>
      </c>
      <c r="Q39" s="73">
        <f t="shared" si="25"/>
        <v>0.8370563275935613</v>
      </c>
      <c r="S39" s="74">
        <f>S37/S38</f>
        <v>1.2527048260381595</v>
      </c>
      <c r="T39" s="74">
        <f>T37/T38</f>
        <v>0.86801688521645415</v>
      </c>
      <c r="U39" s="74">
        <f>U37/U38</f>
        <v>0.88725257323832141</v>
      </c>
      <c r="Z39" s="75"/>
    </row>
    <row r="40" spans="1:26" s="29" customFormat="1" ht="13.5" customHeight="1" x14ac:dyDescent="0.15">
      <c r="A40" s="64"/>
      <c r="B40" s="68" t="s">
        <v>28</v>
      </c>
      <c r="C40" s="69"/>
      <c r="D40" s="112">
        <f t="shared" ref="D40:Q41" si="26">D49+D58</f>
        <v>2793</v>
      </c>
      <c r="E40" s="112">
        <f t="shared" si="26"/>
        <v>3466</v>
      </c>
      <c r="F40" s="112">
        <f t="shared" si="26"/>
        <v>5611</v>
      </c>
      <c r="G40" s="112">
        <f t="shared" si="26"/>
        <v>3789</v>
      </c>
      <c r="H40" s="55">
        <f t="shared" si="26"/>
        <v>3640</v>
      </c>
      <c r="I40" s="55">
        <f t="shared" si="26"/>
        <v>3963</v>
      </c>
      <c r="J40" s="55">
        <f t="shared" si="26"/>
        <v>4032</v>
      </c>
      <c r="K40" s="55">
        <f t="shared" si="26"/>
        <v>4128</v>
      </c>
      <c r="L40" s="55">
        <f t="shared" si="26"/>
        <v>3267</v>
      </c>
      <c r="M40" s="55">
        <f t="shared" si="26"/>
        <v>4724</v>
      </c>
      <c r="N40" s="55">
        <f t="shared" si="26"/>
        <v>3344</v>
      </c>
      <c r="O40" s="55">
        <f>O49+O58</f>
        <v>3968</v>
      </c>
      <c r="P40" s="56">
        <f t="shared" si="26"/>
        <v>46725</v>
      </c>
      <c r="Q40" s="56">
        <f t="shared" si="26"/>
        <v>46725</v>
      </c>
      <c r="S40" s="57">
        <f t="shared" ref="S40:U41" si="27">S49+S58</f>
        <v>34689</v>
      </c>
      <c r="T40" s="58">
        <f t="shared" si="27"/>
        <v>23463</v>
      </c>
      <c r="U40" s="58">
        <f t="shared" si="27"/>
        <v>6259</v>
      </c>
      <c r="Z40" s="59" t="e">
        <f>Z49+Z58</f>
        <v>#REF!</v>
      </c>
    </row>
    <row r="41" spans="1:26" ht="13.5" customHeight="1" x14ac:dyDescent="0.15">
      <c r="A41" s="64"/>
      <c r="B41" s="68"/>
      <c r="C41" s="69"/>
      <c r="D41" s="37">
        <f t="shared" si="26"/>
        <v>2294</v>
      </c>
      <c r="E41" s="37">
        <f t="shared" si="26"/>
        <v>4365</v>
      </c>
      <c r="F41" s="39">
        <f t="shared" si="26"/>
        <v>4719</v>
      </c>
      <c r="G41" s="37">
        <f t="shared" si="26"/>
        <v>4869</v>
      </c>
      <c r="H41" s="39">
        <f t="shared" si="26"/>
        <v>3444</v>
      </c>
      <c r="I41" s="37">
        <f t="shared" si="26"/>
        <v>2968</v>
      </c>
      <c r="J41" s="39">
        <f t="shared" si="26"/>
        <v>3238</v>
      </c>
      <c r="K41" s="37">
        <f t="shared" si="26"/>
        <v>3295</v>
      </c>
      <c r="L41" s="39">
        <f t="shared" si="26"/>
        <v>3126</v>
      </c>
      <c r="M41" s="37">
        <f t="shared" si="26"/>
        <v>3390</v>
      </c>
      <c r="N41" s="40">
        <f t="shared" si="26"/>
        <v>4023</v>
      </c>
      <c r="O41" s="41">
        <f t="shared" si="26"/>
        <v>4501</v>
      </c>
      <c r="P41" s="42">
        <f t="shared" si="26"/>
        <v>44232</v>
      </c>
      <c r="Q41" s="42">
        <f t="shared" si="26"/>
        <v>44232</v>
      </c>
      <c r="S41" s="43">
        <f t="shared" si="27"/>
        <v>22659</v>
      </c>
      <c r="T41" s="44">
        <f t="shared" si="27"/>
        <v>21573</v>
      </c>
      <c r="U41" s="44">
        <f t="shared" si="27"/>
        <v>6659</v>
      </c>
      <c r="Z41" s="45" t="e">
        <f>Z50+Z59</f>
        <v>#REF!</v>
      </c>
    </row>
    <row r="42" spans="1:26" ht="13.5" customHeight="1" thickBot="1" x14ac:dyDescent="0.2">
      <c r="A42" s="64"/>
      <c r="B42" s="76"/>
      <c r="C42" s="77"/>
      <c r="D42" s="80">
        <f t="shared" ref="D42:Q42" si="28">D40/D41</f>
        <v>1.2175239755884917</v>
      </c>
      <c r="E42" s="80">
        <f t="shared" si="28"/>
        <v>0.79404352806414658</v>
      </c>
      <c r="F42" s="80">
        <f t="shared" si="28"/>
        <v>1.1890230981140073</v>
      </c>
      <c r="G42" s="80">
        <f t="shared" si="28"/>
        <v>0.77818853974121993</v>
      </c>
      <c r="H42" s="78">
        <f t="shared" si="28"/>
        <v>1.056910569105691</v>
      </c>
      <c r="I42" s="78">
        <f t="shared" si="28"/>
        <v>1.3352425876010781</v>
      </c>
      <c r="J42" s="78">
        <f t="shared" si="28"/>
        <v>1.2452130945027795</v>
      </c>
      <c r="K42" s="78">
        <f t="shared" si="28"/>
        <v>1.2528072837632778</v>
      </c>
      <c r="L42" s="78">
        <f t="shared" si="28"/>
        <v>1.04510556621881</v>
      </c>
      <c r="M42" s="78">
        <f t="shared" si="28"/>
        <v>1.3935103244837759</v>
      </c>
      <c r="N42" s="78">
        <f t="shared" si="28"/>
        <v>0.83122048222719369</v>
      </c>
      <c r="O42" s="78">
        <f t="shared" si="28"/>
        <v>0.88158187069540106</v>
      </c>
      <c r="P42" s="79">
        <f t="shared" si="28"/>
        <v>1.0563619099294628</v>
      </c>
      <c r="Q42" s="79">
        <f t="shared" si="28"/>
        <v>1.0563619099294628</v>
      </c>
      <c r="S42" s="80">
        <f>S40/S41</f>
        <v>1.5309148682642659</v>
      </c>
      <c r="T42" s="80">
        <f>T40/T41</f>
        <v>1.0876095118898623</v>
      </c>
      <c r="U42" s="80">
        <f>U40/U41</f>
        <v>0.93993092055864247</v>
      </c>
      <c r="Z42" s="52"/>
    </row>
    <row r="43" spans="1:26" s="29" customFormat="1" ht="14.25" thickTop="1" x14ac:dyDescent="0.15">
      <c r="A43" s="64"/>
      <c r="B43" s="133" t="s">
        <v>34</v>
      </c>
      <c r="C43" s="134"/>
      <c r="D43" s="135">
        <f t="shared" ref="D43:Q44" si="29">D46+D49</f>
        <v>2592</v>
      </c>
      <c r="E43" s="135">
        <f t="shared" si="29"/>
        <v>2463</v>
      </c>
      <c r="F43" s="135">
        <f t="shared" si="29"/>
        <v>3120</v>
      </c>
      <c r="G43" s="135">
        <f t="shared" si="29"/>
        <v>2438</v>
      </c>
      <c r="H43" s="136">
        <f t="shared" si="29"/>
        <v>2771</v>
      </c>
      <c r="I43" s="136">
        <f t="shared" si="29"/>
        <v>2464</v>
      </c>
      <c r="J43" s="136">
        <f t="shared" si="29"/>
        <v>3447</v>
      </c>
      <c r="K43" s="136">
        <f t="shared" si="29"/>
        <v>3122</v>
      </c>
      <c r="L43" s="136">
        <f t="shared" si="29"/>
        <v>2874</v>
      </c>
      <c r="M43" s="136">
        <f t="shared" si="29"/>
        <v>3199</v>
      </c>
      <c r="N43" s="136">
        <f t="shared" si="29"/>
        <v>2407</v>
      </c>
      <c r="O43" s="136">
        <f t="shared" si="29"/>
        <v>2319</v>
      </c>
      <c r="P43" s="137">
        <f t="shared" si="29"/>
        <v>33216</v>
      </c>
      <c r="Q43" s="137">
        <f t="shared" si="29"/>
        <v>33216</v>
      </c>
      <c r="S43" s="138">
        <f t="shared" ref="S43:U44" si="30">S46+S49</f>
        <v>25291</v>
      </c>
      <c r="T43" s="139">
        <f t="shared" si="30"/>
        <v>17368</v>
      </c>
      <c r="U43" s="139">
        <f t="shared" si="30"/>
        <v>5055</v>
      </c>
      <c r="Z43" s="59" t="e">
        <f>Z46+Z49</f>
        <v>#REF!</v>
      </c>
    </row>
    <row r="44" spans="1:26" x14ac:dyDescent="0.15">
      <c r="A44" s="64"/>
      <c r="B44" s="133"/>
      <c r="C44" s="134"/>
      <c r="D44" s="140">
        <f t="shared" si="29"/>
        <v>2339</v>
      </c>
      <c r="E44" s="140">
        <f t="shared" si="29"/>
        <v>2999</v>
      </c>
      <c r="F44" s="141">
        <f t="shared" si="29"/>
        <v>2852</v>
      </c>
      <c r="G44" s="140">
        <f t="shared" si="29"/>
        <v>2957</v>
      </c>
      <c r="H44" s="141">
        <f t="shared" si="29"/>
        <v>3148</v>
      </c>
      <c r="I44" s="140">
        <f t="shared" si="29"/>
        <v>2525</v>
      </c>
      <c r="J44" s="141">
        <f t="shared" si="29"/>
        <v>3312</v>
      </c>
      <c r="K44" s="140">
        <f t="shared" si="29"/>
        <v>2983</v>
      </c>
      <c r="L44" s="141">
        <f t="shared" si="29"/>
        <v>2969</v>
      </c>
      <c r="M44" s="140">
        <f t="shared" si="29"/>
        <v>3422</v>
      </c>
      <c r="N44" s="142">
        <f t="shared" si="29"/>
        <v>2824</v>
      </c>
      <c r="O44" s="143">
        <f t="shared" si="29"/>
        <v>3607</v>
      </c>
      <c r="P44" s="144">
        <f t="shared" si="29"/>
        <v>35937</v>
      </c>
      <c r="Q44" s="144">
        <f t="shared" si="29"/>
        <v>35937</v>
      </c>
      <c r="S44" s="145">
        <f t="shared" si="30"/>
        <v>16820</v>
      </c>
      <c r="T44" s="146">
        <f t="shared" si="30"/>
        <v>19117</v>
      </c>
      <c r="U44" s="146">
        <f t="shared" si="30"/>
        <v>5338</v>
      </c>
      <c r="Z44" s="45" t="e">
        <f>Z47+Z50</f>
        <v>#REF!</v>
      </c>
    </row>
    <row r="45" spans="1:26" x14ac:dyDescent="0.15">
      <c r="A45" s="64"/>
      <c r="B45" s="133"/>
      <c r="C45" s="134"/>
      <c r="D45" s="147">
        <f t="shared" ref="D45:Q45" si="31">D43/D44</f>
        <v>1.1081658828559213</v>
      </c>
      <c r="E45" s="147">
        <f t="shared" si="31"/>
        <v>0.82127375791930646</v>
      </c>
      <c r="F45" s="147">
        <f t="shared" si="31"/>
        <v>1.0939691444600281</v>
      </c>
      <c r="G45" s="147">
        <f t="shared" si="31"/>
        <v>0.82448427460263785</v>
      </c>
      <c r="H45" s="148">
        <f t="shared" si="31"/>
        <v>0.88024142312579412</v>
      </c>
      <c r="I45" s="148">
        <f t="shared" si="31"/>
        <v>0.97584158415841582</v>
      </c>
      <c r="J45" s="148">
        <f t="shared" si="31"/>
        <v>1.0407608695652173</v>
      </c>
      <c r="K45" s="148">
        <f t="shared" si="31"/>
        <v>1.046597385182702</v>
      </c>
      <c r="L45" s="148">
        <f t="shared" si="31"/>
        <v>0.96800269450993603</v>
      </c>
      <c r="M45" s="148">
        <f t="shared" si="31"/>
        <v>0.934833430742256</v>
      </c>
      <c r="N45" s="148">
        <f t="shared" si="31"/>
        <v>0.85233711048158645</v>
      </c>
      <c r="O45" s="148">
        <f t="shared" si="31"/>
        <v>0.64291655115054058</v>
      </c>
      <c r="P45" s="149">
        <f t="shared" si="31"/>
        <v>0.92428416395358548</v>
      </c>
      <c r="Q45" s="149">
        <f t="shared" si="31"/>
        <v>0.92428416395358548</v>
      </c>
      <c r="S45" s="147">
        <f>S43/S44</f>
        <v>1.5036266349583829</v>
      </c>
      <c r="T45" s="147">
        <f>T43/T44</f>
        <v>0.90851074959460165</v>
      </c>
      <c r="U45" s="147">
        <f>U43/U44</f>
        <v>0.94698388909704012</v>
      </c>
      <c r="Z45" s="100"/>
    </row>
    <row r="46" spans="1:26" s="29" customFormat="1" x14ac:dyDescent="0.15">
      <c r="A46" s="64"/>
      <c r="B46" s="150"/>
      <c r="C46" s="102" t="s">
        <v>30</v>
      </c>
      <c r="D46" s="103">
        <v>1286</v>
      </c>
      <c r="E46" s="103">
        <v>1379</v>
      </c>
      <c r="F46" s="103">
        <v>1507</v>
      </c>
      <c r="G46" s="103">
        <v>1621</v>
      </c>
      <c r="H46" s="103">
        <v>1519</v>
      </c>
      <c r="I46" s="103">
        <v>1621</v>
      </c>
      <c r="J46" s="103">
        <v>2075</v>
      </c>
      <c r="K46" s="103">
        <v>1613</v>
      </c>
      <c r="L46" s="103">
        <v>1872</v>
      </c>
      <c r="M46" s="103">
        <v>1995</v>
      </c>
      <c r="N46" s="103">
        <v>1577</v>
      </c>
      <c r="O46" s="104">
        <v>1828</v>
      </c>
      <c r="P46" s="28">
        <f>SUM(D46:O46)</f>
        <v>19893</v>
      </c>
      <c r="Q46" s="28">
        <f>SUM(D46:O46)</f>
        <v>19893</v>
      </c>
      <c r="S46" s="30">
        <f>SUM(D46:L46)</f>
        <v>14493</v>
      </c>
      <c r="T46" s="31">
        <f>SUM(J46:O46)</f>
        <v>10960</v>
      </c>
      <c r="U46" s="31">
        <f>SUM(D46:E46)</f>
        <v>2665</v>
      </c>
      <c r="Z46" s="33" t="e">
        <f>#REF!+T46</f>
        <v>#REF!</v>
      </c>
    </row>
    <row r="47" spans="1:26" x14ac:dyDescent="0.15">
      <c r="A47" s="64"/>
      <c r="B47" s="151"/>
      <c r="C47" s="106"/>
      <c r="D47" s="37">
        <v>1613</v>
      </c>
      <c r="E47" s="37">
        <v>1665</v>
      </c>
      <c r="F47" s="37">
        <v>1921</v>
      </c>
      <c r="G47" s="37">
        <v>1818</v>
      </c>
      <c r="H47" s="37">
        <v>1763</v>
      </c>
      <c r="I47" s="37">
        <v>1560</v>
      </c>
      <c r="J47" s="37">
        <v>2016</v>
      </c>
      <c r="K47" s="37">
        <v>1625</v>
      </c>
      <c r="L47" s="37">
        <v>1825</v>
      </c>
      <c r="M47" s="37">
        <v>1867</v>
      </c>
      <c r="N47" s="37">
        <v>1654</v>
      </c>
      <c r="O47" s="37">
        <v>1643</v>
      </c>
      <c r="P47" s="42">
        <f>SUMPRODUCT(D47:O47,((D46:O46)&lt;&gt;"")*1)</f>
        <v>20970</v>
      </c>
      <c r="Q47" s="42">
        <f>SUM(D47:O47)</f>
        <v>20970</v>
      </c>
      <c r="S47" s="43">
        <f>SUM(D47:I47)</f>
        <v>10340</v>
      </c>
      <c r="T47" s="44">
        <f>SUM(J47:O47)</f>
        <v>10630</v>
      </c>
      <c r="U47" s="44">
        <f>SUM(D47:E47)</f>
        <v>3278</v>
      </c>
      <c r="Z47" s="45" t="e">
        <f>#REF!+T47</f>
        <v>#REF!</v>
      </c>
    </row>
    <row r="48" spans="1:26" x14ac:dyDescent="0.15">
      <c r="A48" s="64"/>
      <c r="B48" s="151"/>
      <c r="C48" s="107"/>
      <c r="D48" s="152">
        <f t="shared" ref="D48:Q48" si="32">D46/D47</f>
        <v>0.79727216367017983</v>
      </c>
      <c r="E48" s="152">
        <f t="shared" si="32"/>
        <v>0.82822822822822828</v>
      </c>
      <c r="F48" s="152">
        <f t="shared" si="32"/>
        <v>0.78448724622592403</v>
      </c>
      <c r="G48" s="152">
        <f t="shared" si="32"/>
        <v>0.89163916391639164</v>
      </c>
      <c r="H48" s="152">
        <f t="shared" si="32"/>
        <v>0.86159954622802037</v>
      </c>
      <c r="I48" s="152">
        <f t="shared" si="32"/>
        <v>1.0391025641025642</v>
      </c>
      <c r="J48" s="152">
        <f t="shared" si="32"/>
        <v>1.029265873015873</v>
      </c>
      <c r="K48" s="152">
        <f t="shared" si="32"/>
        <v>0.99261538461538457</v>
      </c>
      <c r="L48" s="108">
        <f t="shared" si="32"/>
        <v>1.0257534246575342</v>
      </c>
      <c r="M48" s="108">
        <f t="shared" si="32"/>
        <v>1.0685591858596679</v>
      </c>
      <c r="N48" s="108">
        <f t="shared" si="32"/>
        <v>0.95344619105199513</v>
      </c>
      <c r="O48" s="108">
        <f t="shared" si="32"/>
        <v>1.112598904443092</v>
      </c>
      <c r="P48" s="109">
        <f t="shared" si="32"/>
        <v>0.94864091559370534</v>
      </c>
      <c r="Q48" s="109">
        <f t="shared" si="32"/>
        <v>0.94864091559370534</v>
      </c>
      <c r="S48" s="108">
        <f>S46/S47</f>
        <v>1.4016441005802709</v>
      </c>
      <c r="T48" s="108">
        <f>T46/T47</f>
        <v>1.0310442144873</v>
      </c>
      <c r="U48" s="108">
        <f>U46/U47</f>
        <v>0.81299572910311169</v>
      </c>
      <c r="Z48" s="111"/>
    </row>
    <row r="49" spans="1:26" s="29" customFormat="1" x14ac:dyDescent="0.15">
      <c r="A49" s="64"/>
      <c r="B49" s="150"/>
      <c r="C49" s="106" t="s">
        <v>31</v>
      </c>
      <c r="D49" s="153">
        <v>1306</v>
      </c>
      <c r="E49" s="153">
        <v>1084</v>
      </c>
      <c r="F49" s="153">
        <v>1613</v>
      </c>
      <c r="G49" s="153">
        <v>817</v>
      </c>
      <c r="H49" s="153">
        <v>1252</v>
      </c>
      <c r="I49" s="153">
        <v>843</v>
      </c>
      <c r="J49" s="153">
        <v>1372</v>
      </c>
      <c r="K49" s="153">
        <v>1509</v>
      </c>
      <c r="L49" s="153">
        <v>1002</v>
      </c>
      <c r="M49" s="153">
        <v>1204</v>
      </c>
      <c r="N49" s="153">
        <v>830</v>
      </c>
      <c r="O49" s="154">
        <v>491</v>
      </c>
      <c r="P49" s="56">
        <f>SUM(D49:O49)</f>
        <v>13323</v>
      </c>
      <c r="Q49" s="56">
        <f>SUM(D49:O49)</f>
        <v>13323</v>
      </c>
      <c r="S49" s="57">
        <f>SUM(D49:L49)</f>
        <v>10798</v>
      </c>
      <c r="T49" s="58">
        <f>SUM(J49:O49)</f>
        <v>6408</v>
      </c>
      <c r="U49" s="58">
        <f>SUM(D49:E49)</f>
        <v>2390</v>
      </c>
      <c r="Z49" s="59" t="e">
        <f>#REF!+T49</f>
        <v>#REF!</v>
      </c>
    </row>
    <row r="50" spans="1:26" x14ac:dyDescent="0.15">
      <c r="A50" s="64"/>
      <c r="B50" s="151"/>
      <c r="C50" s="106"/>
      <c r="D50" s="37">
        <v>726</v>
      </c>
      <c r="E50" s="37">
        <v>1334</v>
      </c>
      <c r="F50" s="37">
        <v>931</v>
      </c>
      <c r="G50" s="37">
        <v>1139</v>
      </c>
      <c r="H50" s="37">
        <v>1385</v>
      </c>
      <c r="I50" s="37">
        <v>965</v>
      </c>
      <c r="J50" s="37">
        <v>1296</v>
      </c>
      <c r="K50" s="37">
        <v>1358</v>
      </c>
      <c r="L50" s="37">
        <v>1144</v>
      </c>
      <c r="M50" s="37">
        <v>1555</v>
      </c>
      <c r="N50" s="37">
        <v>1170</v>
      </c>
      <c r="O50" s="37">
        <v>1964</v>
      </c>
      <c r="P50" s="42">
        <f>SUMPRODUCT(D50:O50,((D49:O49)&lt;&gt;"")*1)</f>
        <v>14967</v>
      </c>
      <c r="Q50" s="42">
        <f>SUM(D50:O50)</f>
        <v>14967</v>
      </c>
      <c r="S50" s="155">
        <f>SUM(D50:I50)</f>
        <v>6480</v>
      </c>
      <c r="T50" s="44">
        <f>SUM(J50:O50)</f>
        <v>8487</v>
      </c>
      <c r="U50" s="44">
        <f>SUM(D50:E50)</f>
        <v>2060</v>
      </c>
      <c r="Z50" s="45" t="e">
        <f>#REF!+T50</f>
        <v>#REF!</v>
      </c>
    </row>
    <row r="51" spans="1:26" x14ac:dyDescent="0.15">
      <c r="A51" s="64"/>
      <c r="B51" s="156"/>
      <c r="C51" s="115"/>
      <c r="D51" s="116">
        <f t="shared" ref="D51:Q51" si="33">D49/D50</f>
        <v>1.7988980716253444</v>
      </c>
      <c r="E51" s="116">
        <f t="shared" si="33"/>
        <v>0.81259370314842583</v>
      </c>
      <c r="F51" s="116">
        <f t="shared" si="33"/>
        <v>1.7325456498388829</v>
      </c>
      <c r="G51" s="157">
        <f t="shared" si="33"/>
        <v>0.71729587357330993</v>
      </c>
      <c r="H51" s="157">
        <f t="shared" si="33"/>
        <v>0.90397111913357397</v>
      </c>
      <c r="I51" s="157">
        <f t="shared" si="33"/>
        <v>0.87357512953367877</v>
      </c>
      <c r="J51" s="157">
        <f t="shared" si="33"/>
        <v>1.058641975308642</v>
      </c>
      <c r="K51" s="157">
        <f t="shared" si="33"/>
        <v>1.1111929307805597</v>
      </c>
      <c r="L51" s="157">
        <f t="shared" si="33"/>
        <v>0.87587412587412583</v>
      </c>
      <c r="M51" s="157">
        <f t="shared" si="33"/>
        <v>0.77427652733118968</v>
      </c>
      <c r="N51" s="157">
        <f t="shared" si="33"/>
        <v>0.70940170940170943</v>
      </c>
      <c r="O51" s="157">
        <f t="shared" si="33"/>
        <v>0.25</v>
      </c>
      <c r="P51" s="117">
        <f t="shared" si="33"/>
        <v>0.89015834836640606</v>
      </c>
      <c r="Q51" s="117">
        <f t="shared" si="33"/>
        <v>0.89015834836640606</v>
      </c>
      <c r="S51" s="118">
        <f>S49/S50</f>
        <v>1.6663580246913581</v>
      </c>
      <c r="T51" s="116">
        <f>T49/T50</f>
        <v>0.75503711558854714</v>
      </c>
      <c r="U51" s="116">
        <f>U49/U50</f>
        <v>1.1601941747572815</v>
      </c>
      <c r="Z51" s="100"/>
    </row>
    <row r="52" spans="1:26" s="29" customFormat="1" x14ac:dyDescent="0.15">
      <c r="A52" s="64"/>
      <c r="B52" s="158" t="s">
        <v>35</v>
      </c>
      <c r="C52" s="159"/>
      <c r="D52" s="135">
        <f t="shared" ref="D52:Q53" si="34">D55+D58</f>
        <v>3105</v>
      </c>
      <c r="E52" s="135">
        <f t="shared" si="34"/>
        <v>3702</v>
      </c>
      <c r="F52" s="135">
        <f t="shared" si="34"/>
        <v>5701</v>
      </c>
      <c r="G52" s="135">
        <f t="shared" si="34"/>
        <v>4184</v>
      </c>
      <c r="H52" s="136">
        <f t="shared" si="34"/>
        <v>3897</v>
      </c>
      <c r="I52" s="136">
        <f t="shared" si="34"/>
        <v>4781</v>
      </c>
      <c r="J52" s="136">
        <f t="shared" si="34"/>
        <v>3986</v>
      </c>
      <c r="K52" s="136">
        <f t="shared" si="34"/>
        <v>4140</v>
      </c>
      <c r="L52" s="136">
        <f t="shared" si="34"/>
        <v>3806</v>
      </c>
      <c r="M52" s="136">
        <f t="shared" si="34"/>
        <v>4892</v>
      </c>
      <c r="N52" s="136">
        <f t="shared" si="34"/>
        <v>3794</v>
      </c>
      <c r="O52" s="136">
        <f t="shared" si="34"/>
        <v>4806</v>
      </c>
      <c r="P52" s="160">
        <f t="shared" si="34"/>
        <v>50794</v>
      </c>
      <c r="Q52" s="160">
        <f t="shared" si="34"/>
        <v>50794</v>
      </c>
      <c r="S52" s="161">
        <f t="shared" ref="S52:U53" si="35">S55+S58</f>
        <v>37302</v>
      </c>
      <c r="T52" s="162">
        <f t="shared" si="35"/>
        <v>25424</v>
      </c>
      <c r="U52" s="162">
        <f t="shared" si="35"/>
        <v>6807</v>
      </c>
      <c r="Z52" s="33" t="e">
        <f>Z55+Z58</f>
        <v>#REF!</v>
      </c>
    </row>
    <row r="53" spans="1:26" x14ac:dyDescent="0.15">
      <c r="A53" s="64"/>
      <c r="B53" s="133"/>
      <c r="C53" s="134"/>
      <c r="D53" s="140">
        <f t="shared" si="34"/>
        <v>3192</v>
      </c>
      <c r="E53" s="140">
        <f t="shared" si="34"/>
        <v>4444</v>
      </c>
      <c r="F53" s="141">
        <f t="shared" si="34"/>
        <v>5168</v>
      </c>
      <c r="G53" s="140">
        <f t="shared" si="34"/>
        <v>6033</v>
      </c>
      <c r="H53" s="141">
        <f t="shared" si="34"/>
        <v>5017</v>
      </c>
      <c r="I53" s="140">
        <f t="shared" si="34"/>
        <v>4260</v>
      </c>
      <c r="J53" s="141">
        <f t="shared" si="34"/>
        <v>4075</v>
      </c>
      <c r="K53" s="140">
        <f t="shared" si="34"/>
        <v>3823</v>
      </c>
      <c r="L53" s="141">
        <f t="shared" si="34"/>
        <v>3819</v>
      </c>
      <c r="M53" s="140">
        <f t="shared" si="34"/>
        <v>3853</v>
      </c>
      <c r="N53" s="142">
        <f t="shared" si="34"/>
        <v>4948</v>
      </c>
      <c r="O53" s="143">
        <f t="shared" si="34"/>
        <v>4206</v>
      </c>
      <c r="P53" s="144">
        <f t="shared" si="34"/>
        <v>52838</v>
      </c>
      <c r="Q53" s="144">
        <f t="shared" si="34"/>
        <v>52838</v>
      </c>
      <c r="S53" s="145">
        <f t="shared" si="35"/>
        <v>28114</v>
      </c>
      <c r="T53" s="146">
        <f t="shared" si="35"/>
        <v>24724</v>
      </c>
      <c r="U53" s="146">
        <f t="shared" si="35"/>
        <v>7636</v>
      </c>
      <c r="Z53" s="45" t="e">
        <f>Z56+Z59</f>
        <v>#REF!</v>
      </c>
    </row>
    <row r="54" spans="1:26" x14ac:dyDescent="0.15">
      <c r="A54" s="64"/>
      <c r="B54" s="133"/>
      <c r="C54" s="134"/>
      <c r="D54" s="147">
        <f t="shared" ref="D54:Q54" si="36">D52/D53</f>
        <v>0.97274436090225569</v>
      </c>
      <c r="E54" s="147">
        <f t="shared" si="36"/>
        <v>0.83303330333033299</v>
      </c>
      <c r="F54" s="147">
        <f t="shared" si="36"/>
        <v>1.1031346749226005</v>
      </c>
      <c r="G54" s="147">
        <f t="shared" si="36"/>
        <v>0.69351897894911319</v>
      </c>
      <c r="H54" s="148">
        <f t="shared" si="36"/>
        <v>0.7767590193342635</v>
      </c>
      <c r="I54" s="148">
        <f t="shared" si="36"/>
        <v>1.1223004694835681</v>
      </c>
      <c r="J54" s="148">
        <f t="shared" si="36"/>
        <v>0.97815950920245398</v>
      </c>
      <c r="K54" s="148">
        <f t="shared" si="36"/>
        <v>1.0829191734240124</v>
      </c>
      <c r="L54" s="148">
        <f t="shared" si="36"/>
        <v>0.99659596753076718</v>
      </c>
      <c r="M54" s="148">
        <f t="shared" si="36"/>
        <v>1.2696600051907605</v>
      </c>
      <c r="N54" s="148">
        <f t="shared" si="36"/>
        <v>0.76677445432497982</v>
      </c>
      <c r="O54" s="148">
        <f t="shared" si="36"/>
        <v>1.1426533523537803</v>
      </c>
      <c r="P54" s="149">
        <f t="shared" si="36"/>
        <v>0.96131571974715169</v>
      </c>
      <c r="Q54" s="149">
        <f t="shared" si="36"/>
        <v>0.96131571974715169</v>
      </c>
      <c r="S54" s="147">
        <f>S52/S53</f>
        <v>1.3268122643522799</v>
      </c>
      <c r="T54" s="147">
        <f>T52/T53</f>
        <v>1.0283125707814269</v>
      </c>
      <c r="U54" s="147">
        <f>U52/U53</f>
        <v>0.89143530644316393</v>
      </c>
      <c r="Z54" s="100"/>
    </row>
    <row r="55" spans="1:26" s="29" customFormat="1" x14ac:dyDescent="0.15">
      <c r="A55" s="64"/>
      <c r="B55" s="150"/>
      <c r="C55" s="102" t="s">
        <v>30</v>
      </c>
      <c r="D55" s="103">
        <v>1618</v>
      </c>
      <c r="E55" s="103">
        <v>1320</v>
      </c>
      <c r="F55" s="103">
        <v>1703</v>
      </c>
      <c r="G55" s="124">
        <v>1212</v>
      </c>
      <c r="H55" s="103">
        <v>1509</v>
      </c>
      <c r="I55" s="103">
        <v>1661</v>
      </c>
      <c r="J55" s="103">
        <v>1326</v>
      </c>
      <c r="K55" s="103">
        <v>1521</v>
      </c>
      <c r="L55" s="103">
        <v>1541</v>
      </c>
      <c r="M55" s="103">
        <v>1372</v>
      </c>
      <c r="N55" s="103">
        <v>1280</v>
      </c>
      <c r="O55" s="104">
        <v>1329</v>
      </c>
      <c r="P55" s="28">
        <f>SUM(D55:O55)</f>
        <v>17392</v>
      </c>
      <c r="Q55" s="28">
        <f>SUM(D55:O55)</f>
        <v>17392</v>
      </c>
      <c r="S55" s="30">
        <f>SUM(D55:L55)</f>
        <v>13411</v>
      </c>
      <c r="T55" s="31">
        <f>SUM(J55:O55)</f>
        <v>8369</v>
      </c>
      <c r="U55" s="31">
        <f>SUM(D55:E55)</f>
        <v>2938</v>
      </c>
      <c r="Z55" s="33" t="e">
        <f>#REF!+T55</f>
        <v>#REF!</v>
      </c>
    </row>
    <row r="56" spans="1:26" x14ac:dyDescent="0.15">
      <c r="A56" s="64"/>
      <c r="B56" s="151"/>
      <c r="C56" s="106"/>
      <c r="D56" s="37">
        <v>1624</v>
      </c>
      <c r="E56" s="37">
        <v>1413</v>
      </c>
      <c r="F56" s="37">
        <v>1380</v>
      </c>
      <c r="G56" s="37">
        <v>2303</v>
      </c>
      <c r="H56" s="37">
        <v>2958</v>
      </c>
      <c r="I56" s="37">
        <v>2257</v>
      </c>
      <c r="J56" s="37">
        <v>2133</v>
      </c>
      <c r="K56" s="37">
        <v>1886</v>
      </c>
      <c r="L56" s="37">
        <v>1837</v>
      </c>
      <c r="M56" s="37">
        <v>2018</v>
      </c>
      <c r="N56" s="37">
        <v>2095</v>
      </c>
      <c r="O56" s="37">
        <v>1669</v>
      </c>
      <c r="P56" s="42">
        <f>SUMPRODUCT(D56:O56,((D55:O55)&lt;&gt;"")*1)</f>
        <v>23573</v>
      </c>
      <c r="Q56" s="42">
        <f>SUM(D56:O56)</f>
        <v>23573</v>
      </c>
      <c r="S56" s="43">
        <f>SUM(D56:I56)</f>
        <v>11935</v>
      </c>
      <c r="T56" s="44">
        <f>SUM(J56:O56)</f>
        <v>11638</v>
      </c>
      <c r="U56" s="44">
        <f>SUM(D56:E56)</f>
        <v>3037</v>
      </c>
      <c r="Z56" s="45" t="e">
        <f>#REF!+T56</f>
        <v>#REF!</v>
      </c>
    </row>
    <row r="57" spans="1:26" x14ac:dyDescent="0.15">
      <c r="A57" s="64"/>
      <c r="B57" s="151"/>
      <c r="C57" s="107"/>
      <c r="D57" s="108">
        <f t="shared" ref="D57:Q57" si="37">D55/D56</f>
        <v>0.99630541871921185</v>
      </c>
      <c r="E57" s="108">
        <f t="shared" si="37"/>
        <v>0.93418259023354566</v>
      </c>
      <c r="F57" s="108">
        <f t="shared" si="37"/>
        <v>1.2340579710144928</v>
      </c>
      <c r="G57" s="108">
        <f t="shared" si="37"/>
        <v>0.52627008250108553</v>
      </c>
      <c r="H57" s="108">
        <f t="shared" si="37"/>
        <v>0.51014198782961462</v>
      </c>
      <c r="I57" s="108">
        <f t="shared" si="37"/>
        <v>0.73593265396544083</v>
      </c>
      <c r="J57" s="108">
        <f t="shared" si="37"/>
        <v>0.6216596343178622</v>
      </c>
      <c r="K57" s="108">
        <f t="shared" si="37"/>
        <v>0.80646871686108168</v>
      </c>
      <c r="L57" s="108">
        <f t="shared" si="37"/>
        <v>0.83886771910724012</v>
      </c>
      <c r="M57" s="108">
        <f t="shared" si="37"/>
        <v>0.67988107036669976</v>
      </c>
      <c r="N57" s="108">
        <f t="shared" si="37"/>
        <v>0.61097852028639621</v>
      </c>
      <c r="O57" s="108">
        <f t="shared" si="37"/>
        <v>0.79628520071899345</v>
      </c>
      <c r="P57" s="109">
        <f t="shared" si="37"/>
        <v>0.73779323802655583</v>
      </c>
      <c r="Q57" s="109">
        <f t="shared" si="37"/>
        <v>0.73779323802655583</v>
      </c>
      <c r="S57" s="108">
        <f>S55/S56</f>
        <v>1.1236698785085881</v>
      </c>
      <c r="T57" s="108">
        <f>T55/T56</f>
        <v>0.71910981268259155</v>
      </c>
      <c r="U57" s="108">
        <f>U55/U56</f>
        <v>0.96740204148831088</v>
      </c>
      <c r="Z57" s="111"/>
    </row>
    <row r="58" spans="1:26" s="29" customFormat="1" x14ac:dyDescent="0.15">
      <c r="A58" s="64"/>
      <c r="B58" s="150"/>
      <c r="C58" s="106" t="s">
        <v>31</v>
      </c>
      <c r="D58" s="112">
        <v>1487</v>
      </c>
      <c r="E58" s="112">
        <v>2382</v>
      </c>
      <c r="F58" s="112">
        <v>3998</v>
      </c>
      <c r="G58" s="112">
        <v>2972</v>
      </c>
      <c r="H58" s="112">
        <v>2388</v>
      </c>
      <c r="I58" s="112">
        <v>3120</v>
      </c>
      <c r="J58" s="112">
        <v>2660</v>
      </c>
      <c r="K58" s="112">
        <v>2619</v>
      </c>
      <c r="L58" s="112">
        <v>2265</v>
      </c>
      <c r="M58" s="112">
        <v>3520</v>
      </c>
      <c r="N58" s="112">
        <v>2514</v>
      </c>
      <c r="O58" s="126">
        <v>3477</v>
      </c>
      <c r="P58" s="56">
        <f>SUM(D58:O58)</f>
        <v>33402</v>
      </c>
      <c r="Q58" s="56">
        <f>SUM(D58:O58)</f>
        <v>33402</v>
      </c>
      <c r="S58" s="57">
        <f>SUM(D58:L58)</f>
        <v>23891</v>
      </c>
      <c r="T58" s="58">
        <f>SUM(J58:O58)</f>
        <v>17055</v>
      </c>
      <c r="U58" s="58">
        <f>SUM(D58:E58)</f>
        <v>3869</v>
      </c>
      <c r="Z58" s="59" t="e">
        <f>#REF!+T58</f>
        <v>#REF!</v>
      </c>
    </row>
    <row r="59" spans="1:26" x14ac:dyDescent="0.15">
      <c r="A59" s="64"/>
      <c r="B59" s="151"/>
      <c r="C59" s="106"/>
      <c r="D59" s="37">
        <v>1568</v>
      </c>
      <c r="E59" s="37">
        <v>3031</v>
      </c>
      <c r="F59" s="37">
        <v>3788</v>
      </c>
      <c r="G59" s="37">
        <v>3730</v>
      </c>
      <c r="H59" s="37">
        <v>2059</v>
      </c>
      <c r="I59" s="37">
        <v>2003</v>
      </c>
      <c r="J59" s="37">
        <v>1942</v>
      </c>
      <c r="K59" s="37">
        <v>1937</v>
      </c>
      <c r="L59" s="37">
        <v>1982</v>
      </c>
      <c r="M59" s="37">
        <v>1835</v>
      </c>
      <c r="N59" s="37">
        <v>2853</v>
      </c>
      <c r="O59" s="37">
        <v>2537</v>
      </c>
      <c r="P59" s="42">
        <f>SUMPRODUCT(D59:O59,((D58:O58)&lt;&gt;"")*1)</f>
        <v>29265</v>
      </c>
      <c r="Q59" s="42">
        <f>SUM(D59:O59)</f>
        <v>29265</v>
      </c>
      <c r="S59" s="43">
        <f>SUM(D59:I59)</f>
        <v>16179</v>
      </c>
      <c r="T59" s="44">
        <f>SUM(J59:O59)</f>
        <v>13086</v>
      </c>
      <c r="U59" s="44">
        <f>SUM(D59:E59)</f>
        <v>4599</v>
      </c>
      <c r="Z59" s="45" t="e">
        <f>#REF!+T59</f>
        <v>#REF!</v>
      </c>
    </row>
    <row r="60" spans="1:26" ht="14.25" thickBot="1" x14ac:dyDescent="0.2">
      <c r="A60" s="127"/>
      <c r="B60" s="156"/>
      <c r="C60" s="115"/>
      <c r="D60" s="116">
        <f t="shared" ref="D60:Q60" si="38">D58/D59</f>
        <v>0.94834183673469385</v>
      </c>
      <c r="E60" s="116">
        <f t="shared" si="38"/>
        <v>0.78587924777301221</v>
      </c>
      <c r="F60" s="116">
        <f t="shared" si="38"/>
        <v>1.0554382259767687</v>
      </c>
      <c r="G60" s="116">
        <f t="shared" si="38"/>
        <v>0.79678284182305625</v>
      </c>
      <c r="H60" s="116">
        <f t="shared" si="38"/>
        <v>1.159786304031083</v>
      </c>
      <c r="I60" s="116">
        <f t="shared" si="38"/>
        <v>1.5576635047428857</v>
      </c>
      <c r="J60" s="116">
        <f t="shared" si="38"/>
        <v>1.3697219361483006</v>
      </c>
      <c r="K60" s="116">
        <f t="shared" si="38"/>
        <v>1.3520908621579764</v>
      </c>
      <c r="L60" s="116">
        <f t="shared" si="38"/>
        <v>1.1427850655903129</v>
      </c>
      <c r="M60" s="116">
        <f t="shared" si="38"/>
        <v>1.9182561307901906</v>
      </c>
      <c r="N60" s="116">
        <f t="shared" si="38"/>
        <v>0.88117770767613035</v>
      </c>
      <c r="O60" s="116">
        <f t="shared" si="38"/>
        <v>1.3705163579030351</v>
      </c>
      <c r="P60" s="163">
        <f t="shared" si="38"/>
        <v>1.1413634033828806</v>
      </c>
      <c r="Q60" s="163">
        <f t="shared" si="38"/>
        <v>1.1413634033828806</v>
      </c>
      <c r="S60" s="116">
        <f>S58/S59</f>
        <v>1.4766672847518387</v>
      </c>
      <c r="T60" s="116">
        <f>T58/T59</f>
        <v>1.3033012379642366</v>
      </c>
      <c r="U60" s="116">
        <f>U58/U59</f>
        <v>0.84126984126984128</v>
      </c>
      <c r="Z60" s="164"/>
    </row>
    <row r="61" spans="1:26" ht="14.25" thickTop="1" x14ac:dyDescent="0.15">
      <c r="D61" s="165" t="s">
        <v>36</v>
      </c>
    </row>
    <row r="62" spans="1:26" x14ac:dyDescent="0.15">
      <c r="D62" s="165" t="s">
        <v>37</v>
      </c>
    </row>
    <row r="63" spans="1:26" x14ac:dyDescent="0.15">
      <c r="D63" s="169" t="s">
        <v>38</v>
      </c>
    </row>
    <row r="64" spans="1:26" x14ac:dyDescent="0.15">
      <c r="D64" s="170"/>
    </row>
    <row r="65" spans="1:26" ht="0.75" customHeight="1" x14ac:dyDescent="0.15"/>
    <row r="66" spans="1:26" ht="14.25" thickBot="1" x14ac:dyDescent="0.2">
      <c r="A66" s="171" t="s">
        <v>39</v>
      </c>
    </row>
    <row r="67" spans="1:26" ht="32.25" customHeight="1" thickTop="1" x14ac:dyDescent="0.15">
      <c r="A67" s="11" t="s">
        <v>40</v>
      </c>
      <c r="B67" s="11"/>
      <c r="C67" s="12"/>
      <c r="D67" s="13" t="s">
        <v>4</v>
      </c>
      <c r="E67" s="13" t="s">
        <v>5</v>
      </c>
      <c r="F67" s="13" t="s">
        <v>6</v>
      </c>
      <c r="G67" s="13" t="s">
        <v>7</v>
      </c>
      <c r="H67" s="13" t="s">
        <v>8</v>
      </c>
      <c r="I67" s="13" t="s">
        <v>9</v>
      </c>
      <c r="J67" s="13" t="s">
        <v>10</v>
      </c>
      <c r="K67" s="13" t="s">
        <v>11</v>
      </c>
      <c r="L67" s="13" t="s">
        <v>12</v>
      </c>
      <c r="M67" s="13" t="s">
        <v>13</v>
      </c>
      <c r="N67" s="14" t="s">
        <v>14</v>
      </c>
      <c r="O67" s="15" t="s">
        <v>15</v>
      </c>
      <c r="P67" s="16" t="s">
        <v>41</v>
      </c>
      <c r="Q67" s="16" t="s">
        <v>17</v>
      </c>
      <c r="S67" s="17" t="s">
        <v>18</v>
      </c>
      <c r="T67" s="18" t="s">
        <v>19</v>
      </c>
      <c r="U67" s="18" t="s">
        <v>20</v>
      </c>
      <c r="W67" s="19" t="s">
        <v>42</v>
      </c>
      <c r="Z67" s="20" t="s">
        <v>17</v>
      </c>
    </row>
    <row r="68" spans="1:26" s="29" customFormat="1" ht="15" customHeight="1" x14ac:dyDescent="0.15">
      <c r="A68" s="21" t="s">
        <v>43</v>
      </c>
      <c r="B68" s="22"/>
      <c r="C68" s="22"/>
      <c r="D68" s="23">
        <f t="shared" ref="D68:Q69" si="39">D71+D80</f>
        <v>41074</v>
      </c>
      <c r="E68" s="23">
        <f t="shared" si="39"/>
        <v>43002</v>
      </c>
      <c r="F68" s="23">
        <f t="shared" si="39"/>
        <v>49209</v>
      </c>
      <c r="G68" s="23">
        <f t="shared" si="39"/>
        <v>46879</v>
      </c>
      <c r="H68" s="23">
        <f t="shared" si="39"/>
        <v>44426</v>
      </c>
      <c r="I68" s="23">
        <f t="shared" si="39"/>
        <v>49410</v>
      </c>
      <c r="J68" s="23">
        <f t="shared" si="39"/>
        <v>46708</v>
      </c>
      <c r="K68" s="23">
        <f t="shared" si="39"/>
        <v>47224</v>
      </c>
      <c r="L68" s="23">
        <f t="shared" si="39"/>
        <v>45575</v>
      </c>
      <c r="M68" s="23">
        <f t="shared" si="39"/>
        <v>53282</v>
      </c>
      <c r="N68" s="23">
        <f t="shared" si="39"/>
        <v>50952</v>
      </c>
      <c r="O68" s="23">
        <f t="shared" si="39"/>
        <v>49719</v>
      </c>
      <c r="P68" s="28">
        <f t="shared" si="39"/>
        <v>567460</v>
      </c>
      <c r="Q68" s="28">
        <f t="shared" si="39"/>
        <v>567460</v>
      </c>
      <c r="S68" s="30">
        <f t="shared" ref="S68:U69" si="40">S71+S80</f>
        <v>274000</v>
      </c>
      <c r="T68" s="31">
        <f t="shared" si="40"/>
        <v>293460</v>
      </c>
      <c r="U68" s="31">
        <f t="shared" si="40"/>
        <v>84076</v>
      </c>
      <c r="W68" s="19" t="s">
        <v>21</v>
      </c>
      <c r="Z68" s="172">
        <f>Z71+Z80</f>
        <v>1985984</v>
      </c>
    </row>
    <row r="69" spans="1:26" ht="15" customHeight="1" x14ac:dyDescent="0.15">
      <c r="A69" s="34"/>
      <c r="B69" s="35"/>
      <c r="C69" s="35"/>
      <c r="D69" s="36">
        <f t="shared" si="39"/>
        <v>40487</v>
      </c>
      <c r="E69" s="37">
        <f t="shared" si="39"/>
        <v>42371</v>
      </c>
      <c r="F69" s="38">
        <f t="shared" si="39"/>
        <v>48016</v>
      </c>
      <c r="G69" s="36">
        <f t="shared" si="39"/>
        <v>47488</v>
      </c>
      <c r="H69" s="39">
        <f t="shared" si="39"/>
        <v>43267</v>
      </c>
      <c r="I69" s="37">
        <f t="shared" si="39"/>
        <v>46168</v>
      </c>
      <c r="J69" s="39">
        <f t="shared" si="39"/>
        <v>46100</v>
      </c>
      <c r="K69" s="37">
        <f t="shared" si="39"/>
        <v>45336</v>
      </c>
      <c r="L69" s="39">
        <f t="shared" si="39"/>
        <v>45160</v>
      </c>
      <c r="M69" s="37">
        <f t="shared" si="39"/>
        <v>43851</v>
      </c>
      <c r="N69" s="40">
        <f t="shared" si="39"/>
        <v>45993</v>
      </c>
      <c r="O69" s="41">
        <f t="shared" si="39"/>
        <v>47303</v>
      </c>
      <c r="P69" s="42">
        <f t="shared" si="39"/>
        <v>541540</v>
      </c>
      <c r="Q69" s="42">
        <f t="shared" si="39"/>
        <v>541540</v>
      </c>
      <c r="S69" s="43">
        <f t="shared" si="40"/>
        <v>267797</v>
      </c>
      <c r="T69" s="44">
        <f t="shared" si="40"/>
        <v>273743</v>
      </c>
      <c r="U69" s="44">
        <f t="shared" si="40"/>
        <v>82858</v>
      </c>
      <c r="W69" s="32" t="s">
        <v>23</v>
      </c>
      <c r="Z69" s="45">
        <f>Z72+Z81</f>
        <v>1889785</v>
      </c>
    </row>
    <row r="70" spans="1:26" ht="15" customHeight="1" thickBot="1" x14ac:dyDescent="0.2">
      <c r="A70" s="46"/>
      <c r="B70" s="47"/>
      <c r="C70" s="47"/>
      <c r="D70" s="48">
        <f t="shared" ref="D70:Q70" si="41">D68/D69</f>
        <v>1.0144984809938993</v>
      </c>
      <c r="E70" s="48">
        <f t="shared" si="41"/>
        <v>1.014892261216398</v>
      </c>
      <c r="F70" s="48">
        <f t="shared" si="41"/>
        <v>1.0248458847050983</v>
      </c>
      <c r="G70" s="48">
        <f t="shared" si="41"/>
        <v>0.98717570754716977</v>
      </c>
      <c r="H70" s="48">
        <f t="shared" si="41"/>
        <v>1.0267871588046318</v>
      </c>
      <c r="I70" s="48">
        <f t="shared" si="41"/>
        <v>1.0702217986484144</v>
      </c>
      <c r="J70" s="48">
        <f t="shared" si="41"/>
        <v>1.0131887201735359</v>
      </c>
      <c r="K70" s="48">
        <f t="shared" si="41"/>
        <v>1.0416446091406388</v>
      </c>
      <c r="L70" s="48">
        <f t="shared" si="41"/>
        <v>1.0091895482728077</v>
      </c>
      <c r="M70" s="48">
        <f t="shared" si="41"/>
        <v>1.2150692116485371</v>
      </c>
      <c r="N70" s="48">
        <f t="shared" si="41"/>
        <v>1.1078207553323332</v>
      </c>
      <c r="O70" s="48">
        <f t="shared" si="41"/>
        <v>1.0510749846732765</v>
      </c>
      <c r="P70" s="49">
        <f t="shared" si="41"/>
        <v>1.047863500387783</v>
      </c>
      <c r="Q70" s="49">
        <f t="shared" si="41"/>
        <v>1.047863500387783</v>
      </c>
      <c r="S70" s="51">
        <f>S68/S69</f>
        <v>1.0231630675474332</v>
      </c>
      <c r="T70" s="51">
        <f>T68/T69</f>
        <v>1.0720274125731069</v>
      </c>
      <c r="U70" s="51">
        <f>U68/U69</f>
        <v>1.0146998479326077</v>
      </c>
      <c r="W70" t="s">
        <v>24</v>
      </c>
      <c r="Z70" s="52"/>
    </row>
    <row r="71" spans="1:26" s="29" customFormat="1" ht="15" customHeight="1" thickTop="1" x14ac:dyDescent="0.15">
      <c r="A71" s="173" t="s">
        <v>44</v>
      </c>
      <c r="B71" s="174"/>
      <c r="C71" s="174"/>
      <c r="D71" s="175">
        <f t="shared" ref="D71:Q72" si="42">D74+D77</f>
        <v>19830</v>
      </c>
      <c r="E71" s="175">
        <f t="shared" si="42"/>
        <v>21808</v>
      </c>
      <c r="F71" s="175">
        <f t="shared" si="42"/>
        <v>24426</v>
      </c>
      <c r="G71" s="175">
        <f t="shared" si="42"/>
        <v>23032</v>
      </c>
      <c r="H71" s="175">
        <f t="shared" si="42"/>
        <v>21339</v>
      </c>
      <c r="I71" s="175">
        <f t="shared" si="42"/>
        <v>24622</v>
      </c>
      <c r="J71" s="175">
        <f t="shared" si="42"/>
        <v>23417</v>
      </c>
      <c r="K71" s="175">
        <f t="shared" si="42"/>
        <v>23297</v>
      </c>
      <c r="L71" s="175">
        <f t="shared" si="42"/>
        <v>23437</v>
      </c>
      <c r="M71" s="175">
        <f t="shared" si="42"/>
        <v>25664</v>
      </c>
      <c r="N71" s="175">
        <f t="shared" si="42"/>
        <v>25086</v>
      </c>
      <c r="O71" s="175">
        <f t="shared" si="42"/>
        <v>25840</v>
      </c>
      <c r="P71" s="176">
        <f t="shared" si="42"/>
        <v>281798</v>
      </c>
      <c r="Q71" s="176">
        <f t="shared" si="42"/>
        <v>281798</v>
      </c>
      <c r="S71" s="177">
        <f t="shared" ref="S71:U72" si="43">S74+S77</f>
        <v>135057</v>
      </c>
      <c r="T71" s="178">
        <f t="shared" si="43"/>
        <v>146741</v>
      </c>
      <c r="U71" s="178">
        <f t="shared" si="43"/>
        <v>41638</v>
      </c>
      <c r="W71" t="s">
        <v>25</v>
      </c>
      <c r="Z71" s="172">
        <f>Z74+Z77</f>
        <v>987059</v>
      </c>
    </row>
    <row r="72" spans="1:26" ht="15" customHeight="1" x14ac:dyDescent="0.15">
      <c r="A72" s="179"/>
      <c r="B72" s="180"/>
      <c r="C72" s="180"/>
      <c r="D72" s="181">
        <f t="shared" si="42"/>
        <v>19439</v>
      </c>
      <c r="E72" s="182">
        <f t="shared" si="42"/>
        <v>23199</v>
      </c>
      <c r="F72" s="183">
        <f t="shared" si="42"/>
        <v>22220</v>
      </c>
      <c r="G72" s="181">
        <f t="shared" si="42"/>
        <v>24531</v>
      </c>
      <c r="H72" s="184">
        <f t="shared" si="42"/>
        <v>20668</v>
      </c>
      <c r="I72" s="182">
        <f t="shared" si="42"/>
        <v>23516</v>
      </c>
      <c r="J72" s="184">
        <f t="shared" si="42"/>
        <v>22461</v>
      </c>
      <c r="K72" s="182">
        <f t="shared" si="42"/>
        <v>21964</v>
      </c>
      <c r="L72" s="184">
        <f t="shared" si="42"/>
        <v>22676</v>
      </c>
      <c r="M72" s="182">
        <f t="shared" si="42"/>
        <v>22544</v>
      </c>
      <c r="N72" s="185">
        <f t="shared" si="42"/>
        <v>21453</v>
      </c>
      <c r="O72" s="186">
        <f t="shared" si="42"/>
        <v>24192</v>
      </c>
      <c r="P72" s="187">
        <f t="shared" si="42"/>
        <v>268863</v>
      </c>
      <c r="Q72" s="187">
        <f t="shared" si="42"/>
        <v>268863</v>
      </c>
      <c r="S72" s="188">
        <f t="shared" si="43"/>
        <v>133573</v>
      </c>
      <c r="T72" s="189">
        <f t="shared" si="43"/>
        <v>135290</v>
      </c>
      <c r="U72" s="189">
        <f t="shared" si="43"/>
        <v>42638</v>
      </c>
      <c r="Z72" s="45">
        <f>Z75+Z78</f>
        <v>940092</v>
      </c>
    </row>
    <row r="73" spans="1:26" ht="15" customHeight="1" x14ac:dyDescent="0.15">
      <c r="A73" s="179"/>
      <c r="B73" s="180"/>
      <c r="C73" s="180"/>
      <c r="D73" s="190">
        <f t="shared" ref="D73:Q73" si="44">D71/D72</f>
        <v>1.0201142034055251</v>
      </c>
      <c r="E73" s="190">
        <f t="shared" si="44"/>
        <v>0.94004051898788743</v>
      </c>
      <c r="F73" s="190">
        <f t="shared" si="44"/>
        <v>1.0992799279927994</v>
      </c>
      <c r="G73" s="190">
        <f t="shared" si="44"/>
        <v>0.93889364477599768</v>
      </c>
      <c r="H73" s="190">
        <f t="shared" si="44"/>
        <v>1.0324656473775886</v>
      </c>
      <c r="I73" s="190">
        <f t="shared" si="44"/>
        <v>1.0470318081306345</v>
      </c>
      <c r="J73" s="190">
        <f t="shared" si="44"/>
        <v>1.0425626641734562</v>
      </c>
      <c r="K73" s="190">
        <f t="shared" si="44"/>
        <v>1.0606902203605901</v>
      </c>
      <c r="L73" s="190">
        <f t="shared" si="44"/>
        <v>1.0335597107073557</v>
      </c>
      <c r="M73" s="190">
        <f t="shared" si="44"/>
        <v>1.1383960255500354</v>
      </c>
      <c r="N73" s="190">
        <f t="shared" si="44"/>
        <v>1.1693469444832891</v>
      </c>
      <c r="O73" s="190">
        <f t="shared" si="44"/>
        <v>1.068121693121693</v>
      </c>
      <c r="P73" s="191">
        <f t="shared" si="44"/>
        <v>1.048110003979722</v>
      </c>
      <c r="Q73" s="191">
        <f t="shared" si="44"/>
        <v>1.048110003979722</v>
      </c>
      <c r="S73" s="192">
        <f>S71/S72</f>
        <v>1.0111100297215754</v>
      </c>
      <c r="T73" s="192">
        <f>T71/T72</f>
        <v>1.0846404020991944</v>
      </c>
      <c r="U73" s="192">
        <f>U71/U72</f>
        <v>0.97654674234251138</v>
      </c>
      <c r="Z73" s="63"/>
    </row>
    <row r="74" spans="1:26" s="29" customFormat="1" ht="15" customHeight="1" x14ac:dyDescent="0.15">
      <c r="A74" s="193"/>
      <c r="B74" s="65" t="s">
        <v>30</v>
      </c>
      <c r="C74" s="66"/>
      <c r="D74" s="67">
        <f t="shared" ref="D74:O75" si="45">D19+D46</f>
        <v>15256</v>
      </c>
      <c r="E74" s="67">
        <f t="shared" si="45"/>
        <v>17105</v>
      </c>
      <c r="F74" s="67">
        <f t="shared" si="45"/>
        <v>20555</v>
      </c>
      <c r="G74" s="67">
        <f t="shared" si="45"/>
        <v>19822</v>
      </c>
      <c r="H74" s="67">
        <f>H19+H46</f>
        <v>16550</v>
      </c>
      <c r="I74" s="67">
        <f t="shared" si="45"/>
        <v>20248</v>
      </c>
      <c r="J74" s="67">
        <f t="shared" si="45"/>
        <v>18792</v>
      </c>
      <c r="K74" s="67">
        <f t="shared" si="45"/>
        <v>17261</v>
      </c>
      <c r="L74" s="67">
        <f t="shared" si="45"/>
        <v>18809</v>
      </c>
      <c r="M74" s="67">
        <f t="shared" si="45"/>
        <v>20823</v>
      </c>
      <c r="N74" s="67">
        <f t="shared" si="45"/>
        <v>18734</v>
      </c>
      <c r="O74" s="67">
        <f t="shared" si="45"/>
        <v>20676</v>
      </c>
      <c r="P74" s="28">
        <f>SUM(D74:O74)</f>
        <v>224631</v>
      </c>
      <c r="Q74" s="28">
        <f>SUM(D74:O74)</f>
        <v>224631</v>
      </c>
      <c r="S74" s="30">
        <f>SUM(D74:I74)</f>
        <v>109536</v>
      </c>
      <c r="T74" s="31">
        <f>SUM(J74:O74)</f>
        <v>115095</v>
      </c>
      <c r="U74" s="31">
        <f>SUM(D74:E74)</f>
        <v>32361</v>
      </c>
      <c r="Z74" s="172">
        <f>SUM(L74:V74)</f>
        <v>785296</v>
      </c>
    </row>
    <row r="75" spans="1:26" ht="15" customHeight="1" x14ac:dyDescent="0.15">
      <c r="A75" s="193"/>
      <c r="B75" s="68"/>
      <c r="C75" s="69"/>
      <c r="D75" s="36">
        <f t="shared" si="45"/>
        <v>14595</v>
      </c>
      <c r="E75" s="37">
        <f t="shared" si="45"/>
        <v>18125</v>
      </c>
      <c r="F75" s="38">
        <f t="shared" si="45"/>
        <v>18231</v>
      </c>
      <c r="G75" s="36">
        <f t="shared" si="45"/>
        <v>19380</v>
      </c>
      <c r="H75" s="39">
        <f t="shared" si="45"/>
        <v>16022</v>
      </c>
      <c r="I75" s="37">
        <f t="shared" si="45"/>
        <v>18041</v>
      </c>
      <c r="J75" s="39">
        <f t="shared" si="45"/>
        <v>17581</v>
      </c>
      <c r="K75" s="37">
        <f t="shared" si="45"/>
        <v>17244</v>
      </c>
      <c r="L75" s="39">
        <f t="shared" si="45"/>
        <v>17296</v>
      </c>
      <c r="M75" s="37">
        <f t="shared" si="45"/>
        <v>18379</v>
      </c>
      <c r="N75" s="40">
        <f t="shared" si="45"/>
        <v>17778</v>
      </c>
      <c r="O75" s="41">
        <f t="shared" si="45"/>
        <v>19164</v>
      </c>
      <c r="P75" s="42">
        <f>P20+P47</f>
        <v>211836</v>
      </c>
      <c r="Q75" s="42">
        <f>SUM(D75:O75)</f>
        <v>211836</v>
      </c>
      <c r="S75" s="43">
        <f>SUM(D75:I75)</f>
        <v>104394</v>
      </c>
      <c r="T75" s="44">
        <f>SUM(J75:O75)</f>
        <v>107442</v>
      </c>
      <c r="U75" s="44">
        <f>SUM(D75:E75)</f>
        <v>32720</v>
      </c>
      <c r="Z75" s="45">
        <f>SUM(L75:V75)</f>
        <v>740845</v>
      </c>
    </row>
    <row r="76" spans="1:26" ht="15" customHeight="1" x14ac:dyDescent="0.15">
      <c r="A76" s="193"/>
      <c r="B76" s="70"/>
      <c r="C76" s="71"/>
      <c r="D76" s="72">
        <f t="shared" ref="D76:Q76" si="46">D74/D75</f>
        <v>1.0452894826995547</v>
      </c>
      <c r="E76" s="72">
        <f t="shared" si="46"/>
        <v>0.94372413793103449</v>
      </c>
      <c r="F76" s="72">
        <f t="shared" si="46"/>
        <v>1.1274751796390763</v>
      </c>
      <c r="G76" s="72">
        <f t="shared" si="46"/>
        <v>1.0228070175438597</v>
      </c>
      <c r="H76" s="72">
        <f t="shared" si="46"/>
        <v>1.0329546873049558</v>
      </c>
      <c r="I76" s="72">
        <f t="shared" si="46"/>
        <v>1.1223324649409678</v>
      </c>
      <c r="J76" s="72">
        <f t="shared" si="46"/>
        <v>1.0688811785450203</v>
      </c>
      <c r="K76" s="72">
        <f t="shared" si="46"/>
        <v>1.0009858501507771</v>
      </c>
      <c r="L76" s="72">
        <f t="shared" si="46"/>
        <v>1.0874768732654949</v>
      </c>
      <c r="M76" s="72">
        <f t="shared" si="46"/>
        <v>1.1329778551607814</v>
      </c>
      <c r="N76" s="72">
        <f t="shared" si="46"/>
        <v>1.0537743278209022</v>
      </c>
      <c r="O76" s="72">
        <f t="shared" si="46"/>
        <v>1.078897933625548</v>
      </c>
      <c r="P76" s="73">
        <f t="shared" si="46"/>
        <v>1.0604004984988387</v>
      </c>
      <c r="Q76" s="73">
        <f t="shared" si="46"/>
        <v>1.0604004984988387</v>
      </c>
      <c r="S76" s="74">
        <f>S74/S75</f>
        <v>1.0492557043508248</v>
      </c>
      <c r="T76" s="74">
        <f>T74/T75</f>
        <v>1.0712291282738593</v>
      </c>
      <c r="U76" s="74">
        <f>U74/U75</f>
        <v>0.98902811735941321</v>
      </c>
      <c r="Z76" s="75"/>
    </row>
    <row r="77" spans="1:26" s="29" customFormat="1" ht="15" customHeight="1" x14ac:dyDescent="0.15">
      <c r="A77" s="193"/>
      <c r="B77" s="68" t="s">
        <v>31</v>
      </c>
      <c r="C77" s="69"/>
      <c r="D77" s="55">
        <f t="shared" ref="D77:O78" si="47">D22+D49</f>
        <v>4574</v>
      </c>
      <c r="E77" s="55">
        <f t="shared" si="47"/>
        <v>4703</v>
      </c>
      <c r="F77" s="55">
        <f t="shared" si="47"/>
        <v>3871</v>
      </c>
      <c r="G77" s="55">
        <f t="shared" si="47"/>
        <v>3210</v>
      </c>
      <c r="H77" s="55">
        <f t="shared" si="47"/>
        <v>4789</v>
      </c>
      <c r="I77" s="55">
        <f t="shared" si="47"/>
        <v>4374</v>
      </c>
      <c r="J77" s="55">
        <f t="shared" si="47"/>
        <v>4625</v>
      </c>
      <c r="K77" s="55">
        <f t="shared" si="47"/>
        <v>6036</v>
      </c>
      <c r="L77" s="55">
        <f t="shared" si="47"/>
        <v>4628</v>
      </c>
      <c r="M77" s="55">
        <f t="shared" si="47"/>
        <v>4841</v>
      </c>
      <c r="N77" s="55">
        <f t="shared" si="47"/>
        <v>6352</v>
      </c>
      <c r="O77" s="55">
        <f t="shared" si="47"/>
        <v>5164</v>
      </c>
      <c r="P77" s="56">
        <f>SUM(D77:O77)</f>
        <v>57167</v>
      </c>
      <c r="Q77" s="56">
        <f>SUM(D77:O77)</f>
        <v>57167</v>
      </c>
      <c r="S77" s="57">
        <f>SUM(D77:I77)</f>
        <v>25521</v>
      </c>
      <c r="T77" s="58">
        <f>SUM(J77:O77)</f>
        <v>31646</v>
      </c>
      <c r="U77" s="58">
        <f>SUM(D77:E77)</f>
        <v>9277</v>
      </c>
      <c r="Z77" s="194">
        <f>SUM(L77:V77)</f>
        <v>201763</v>
      </c>
    </row>
    <row r="78" spans="1:26" ht="15" customHeight="1" x14ac:dyDescent="0.15">
      <c r="A78" s="193"/>
      <c r="B78" s="68"/>
      <c r="C78" s="69"/>
      <c r="D78" s="36">
        <f t="shared" si="47"/>
        <v>4844</v>
      </c>
      <c r="E78" s="37">
        <f t="shared" si="47"/>
        <v>5074</v>
      </c>
      <c r="F78" s="38">
        <f t="shared" si="47"/>
        <v>3989</v>
      </c>
      <c r="G78" s="36">
        <f t="shared" si="47"/>
        <v>5151</v>
      </c>
      <c r="H78" s="39">
        <f t="shared" si="47"/>
        <v>4646</v>
      </c>
      <c r="I78" s="37">
        <f t="shared" si="47"/>
        <v>5475</v>
      </c>
      <c r="J78" s="39">
        <f t="shared" si="47"/>
        <v>4880</v>
      </c>
      <c r="K78" s="37">
        <f t="shared" si="47"/>
        <v>4720</v>
      </c>
      <c r="L78" s="39">
        <f t="shared" si="47"/>
        <v>5380</v>
      </c>
      <c r="M78" s="37">
        <f t="shared" si="47"/>
        <v>4165</v>
      </c>
      <c r="N78" s="40">
        <f t="shared" si="47"/>
        <v>3675</v>
      </c>
      <c r="O78" s="41">
        <f t="shared" si="47"/>
        <v>5028</v>
      </c>
      <c r="P78" s="42">
        <f>P23+P50</f>
        <v>57027</v>
      </c>
      <c r="Q78" s="42">
        <f>SUM(D78:O78)</f>
        <v>57027</v>
      </c>
      <c r="S78" s="43">
        <f>SUM(D78:I78)</f>
        <v>29179</v>
      </c>
      <c r="T78" s="44">
        <f>SUM(J78:O78)</f>
        <v>27848</v>
      </c>
      <c r="U78" s="44">
        <f>SUM(D78:E78)</f>
        <v>9918</v>
      </c>
      <c r="Z78" s="45">
        <f>SUM(L78:V78)</f>
        <v>199247</v>
      </c>
    </row>
    <row r="79" spans="1:26" ht="15" customHeight="1" x14ac:dyDescent="0.15">
      <c r="A79" s="195"/>
      <c r="B79" s="70"/>
      <c r="C79" s="71"/>
      <c r="D79" s="72">
        <f t="shared" ref="D79:Q79" si="48">D77/D78</f>
        <v>0.94426094137076799</v>
      </c>
      <c r="E79" s="72">
        <f t="shared" si="48"/>
        <v>0.9268821442648798</v>
      </c>
      <c r="F79" s="72">
        <f t="shared" si="48"/>
        <v>0.97041865129105043</v>
      </c>
      <c r="G79" s="72">
        <f t="shared" si="48"/>
        <v>0.62317996505532902</v>
      </c>
      <c r="H79" s="72">
        <f t="shared" si="48"/>
        <v>1.0307791648730091</v>
      </c>
      <c r="I79" s="72">
        <f t="shared" si="48"/>
        <v>0.79890410958904112</v>
      </c>
      <c r="J79" s="72">
        <f t="shared" si="48"/>
        <v>0.94774590163934425</v>
      </c>
      <c r="K79" s="72">
        <f t="shared" si="48"/>
        <v>1.278813559322034</v>
      </c>
      <c r="L79" s="72">
        <f t="shared" si="48"/>
        <v>0.86022304832713758</v>
      </c>
      <c r="M79" s="72">
        <f t="shared" si="48"/>
        <v>1.1623049219687875</v>
      </c>
      <c r="N79" s="72">
        <f t="shared" si="48"/>
        <v>1.7284353741496599</v>
      </c>
      <c r="O79" s="72">
        <f t="shared" si="48"/>
        <v>1.0270485282418456</v>
      </c>
      <c r="P79" s="73">
        <f t="shared" si="48"/>
        <v>1.0024549774668139</v>
      </c>
      <c r="Q79" s="73">
        <f t="shared" si="48"/>
        <v>1.0024549774668139</v>
      </c>
      <c r="S79" s="74">
        <f>S77/S78</f>
        <v>0.87463586826142092</v>
      </c>
      <c r="T79" s="74">
        <f>T77/T78</f>
        <v>1.1363832232117208</v>
      </c>
      <c r="U79" s="74">
        <f>U77/U78</f>
        <v>0.9353700342811051</v>
      </c>
      <c r="Z79" s="75"/>
    </row>
    <row r="80" spans="1:26" s="29" customFormat="1" ht="15" customHeight="1" x14ac:dyDescent="0.15">
      <c r="A80" s="196" t="s">
        <v>45</v>
      </c>
      <c r="B80" s="197"/>
      <c r="C80" s="198"/>
      <c r="D80" s="199">
        <f t="shared" ref="D80:Q81" si="49">D83+D86</f>
        <v>21244</v>
      </c>
      <c r="E80" s="199">
        <f t="shared" si="49"/>
        <v>21194</v>
      </c>
      <c r="F80" s="199">
        <f t="shared" si="49"/>
        <v>24783</v>
      </c>
      <c r="G80" s="199">
        <f t="shared" si="49"/>
        <v>23847</v>
      </c>
      <c r="H80" s="199">
        <f t="shared" si="49"/>
        <v>23087</v>
      </c>
      <c r="I80" s="199">
        <f t="shared" si="49"/>
        <v>24788</v>
      </c>
      <c r="J80" s="199">
        <f t="shared" si="49"/>
        <v>23291</v>
      </c>
      <c r="K80" s="199">
        <f t="shared" si="49"/>
        <v>23927</v>
      </c>
      <c r="L80" s="199">
        <f t="shared" si="49"/>
        <v>22138</v>
      </c>
      <c r="M80" s="199">
        <f t="shared" si="49"/>
        <v>27618</v>
      </c>
      <c r="N80" s="199">
        <f t="shared" si="49"/>
        <v>25866</v>
      </c>
      <c r="O80" s="199">
        <f t="shared" si="49"/>
        <v>23879</v>
      </c>
      <c r="P80" s="200">
        <f t="shared" si="49"/>
        <v>285662</v>
      </c>
      <c r="Q80" s="200">
        <f t="shared" si="49"/>
        <v>285662</v>
      </c>
      <c r="S80" s="201">
        <f t="shared" ref="S80:U81" si="50">S83+S86</f>
        <v>138943</v>
      </c>
      <c r="T80" s="202">
        <f t="shared" si="50"/>
        <v>146719</v>
      </c>
      <c r="U80" s="202">
        <f t="shared" si="50"/>
        <v>42438</v>
      </c>
      <c r="Z80" s="194">
        <f>Z83+Z86</f>
        <v>998925</v>
      </c>
    </row>
    <row r="81" spans="1:26" ht="15" customHeight="1" x14ac:dyDescent="0.15">
      <c r="A81" s="203"/>
      <c r="B81" s="204"/>
      <c r="C81" s="205"/>
      <c r="D81" s="206">
        <f t="shared" si="49"/>
        <v>21048</v>
      </c>
      <c r="E81" s="207">
        <f t="shared" si="49"/>
        <v>19172</v>
      </c>
      <c r="F81" s="208">
        <f t="shared" si="49"/>
        <v>25796</v>
      </c>
      <c r="G81" s="206">
        <f t="shared" si="49"/>
        <v>22957</v>
      </c>
      <c r="H81" s="209">
        <f t="shared" si="49"/>
        <v>22599</v>
      </c>
      <c r="I81" s="207">
        <f t="shared" si="49"/>
        <v>22652</v>
      </c>
      <c r="J81" s="209">
        <f t="shared" si="49"/>
        <v>23639</v>
      </c>
      <c r="K81" s="207">
        <f t="shared" si="49"/>
        <v>23372</v>
      </c>
      <c r="L81" s="209">
        <f t="shared" si="49"/>
        <v>22484</v>
      </c>
      <c r="M81" s="207">
        <f t="shared" si="49"/>
        <v>21307</v>
      </c>
      <c r="N81" s="210">
        <f t="shared" si="49"/>
        <v>24540</v>
      </c>
      <c r="O81" s="211">
        <f t="shared" si="49"/>
        <v>23111</v>
      </c>
      <c r="P81" s="212">
        <f t="shared" si="49"/>
        <v>272677</v>
      </c>
      <c r="Q81" s="212">
        <f t="shared" si="49"/>
        <v>272677</v>
      </c>
      <c r="S81" s="213">
        <f t="shared" si="50"/>
        <v>134224</v>
      </c>
      <c r="T81" s="214">
        <f t="shared" si="50"/>
        <v>138453</v>
      </c>
      <c r="U81" s="214">
        <f t="shared" si="50"/>
        <v>40220</v>
      </c>
      <c r="Z81" s="45">
        <f>Z84+Z87</f>
        <v>949693</v>
      </c>
    </row>
    <row r="82" spans="1:26" ht="15" customHeight="1" x14ac:dyDescent="0.15">
      <c r="A82" s="203"/>
      <c r="B82" s="204"/>
      <c r="C82" s="205"/>
      <c r="D82" s="215">
        <f t="shared" ref="D82:Q82" si="51">D80/D81</f>
        <v>1.0093120486507032</v>
      </c>
      <c r="E82" s="215">
        <f t="shared" si="51"/>
        <v>1.1054663050281661</v>
      </c>
      <c r="F82" s="215">
        <f t="shared" si="51"/>
        <v>0.96073034579004501</v>
      </c>
      <c r="G82" s="215">
        <f t="shared" si="51"/>
        <v>1.0387681317245285</v>
      </c>
      <c r="H82" s="215">
        <f t="shared" si="51"/>
        <v>1.0215938758352139</v>
      </c>
      <c r="I82" s="215">
        <f t="shared" si="51"/>
        <v>1.0942963093766556</v>
      </c>
      <c r="J82" s="215">
        <f t="shared" si="51"/>
        <v>0.98527856508312539</v>
      </c>
      <c r="K82" s="215">
        <f t="shared" si="51"/>
        <v>1.0237463631696047</v>
      </c>
      <c r="L82" s="215">
        <f t="shared" si="51"/>
        <v>0.98461127913182711</v>
      </c>
      <c r="M82" s="215">
        <f t="shared" si="51"/>
        <v>1.2961937391467593</v>
      </c>
      <c r="N82" s="215">
        <f t="shared" si="51"/>
        <v>1.0540342298288508</v>
      </c>
      <c r="O82" s="215">
        <f t="shared" si="51"/>
        <v>1.0332309289948509</v>
      </c>
      <c r="P82" s="216">
        <f t="shared" si="51"/>
        <v>1.0476204447019735</v>
      </c>
      <c r="Q82" s="216">
        <f t="shared" si="51"/>
        <v>1.0476204447019735</v>
      </c>
      <c r="S82" s="217">
        <f>S80/S81</f>
        <v>1.0351576469185839</v>
      </c>
      <c r="T82" s="217">
        <f>T80/T81</f>
        <v>1.0597025705474059</v>
      </c>
      <c r="U82" s="217">
        <f>U80/U81</f>
        <v>1.0551466931874689</v>
      </c>
      <c r="Z82" s="63"/>
    </row>
    <row r="83" spans="1:26" s="29" customFormat="1" ht="15" customHeight="1" x14ac:dyDescent="0.15">
      <c r="A83" s="218"/>
      <c r="B83" s="65" t="s">
        <v>30</v>
      </c>
      <c r="C83" s="66"/>
      <c r="D83" s="67">
        <f t="shared" ref="D83:O84" si="52">D28+D55</f>
        <v>19023</v>
      </c>
      <c r="E83" s="67">
        <f t="shared" si="52"/>
        <v>17765</v>
      </c>
      <c r="F83" s="67">
        <f t="shared" si="52"/>
        <v>19334</v>
      </c>
      <c r="G83" s="67">
        <f t="shared" si="52"/>
        <v>19365</v>
      </c>
      <c r="H83" s="67">
        <f t="shared" si="52"/>
        <v>19342</v>
      </c>
      <c r="I83" s="67">
        <f t="shared" si="52"/>
        <v>20443</v>
      </c>
      <c r="J83" s="67">
        <f t="shared" si="52"/>
        <v>19451</v>
      </c>
      <c r="K83" s="67">
        <f t="shared" si="52"/>
        <v>19710</v>
      </c>
      <c r="L83" s="67">
        <f t="shared" si="52"/>
        <v>18104</v>
      </c>
      <c r="M83" s="67">
        <f t="shared" si="52"/>
        <v>21465</v>
      </c>
      <c r="N83" s="67">
        <f t="shared" si="52"/>
        <v>21446</v>
      </c>
      <c r="O83" s="67">
        <f t="shared" si="52"/>
        <v>19534</v>
      </c>
      <c r="P83" s="28">
        <f>SUM(D83:O83)</f>
        <v>234982</v>
      </c>
      <c r="Q83" s="28">
        <f>SUM(D83:O83)</f>
        <v>234982</v>
      </c>
      <c r="S83" s="30">
        <f>SUM(D83:I83)</f>
        <v>115272</v>
      </c>
      <c r="T83" s="31">
        <f>SUM(J83:O83)</f>
        <v>119710</v>
      </c>
      <c r="U83" s="31">
        <f>SUM(D83:E83)</f>
        <v>36788</v>
      </c>
      <c r="Z83" s="172">
        <f>SUM(L83:V83)</f>
        <v>822283</v>
      </c>
    </row>
    <row r="84" spans="1:26" ht="15" customHeight="1" x14ac:dyDescent="0.15">
      <c r="A84" s="218"/>
      <c r="B84" s="68"/>
      <c r="C84" s="69"/>
      <c r="D84" s="36">
        <f t="shared" si="52"/>
        <v>18799</v>
      </c>
      <c r="E84" s="36">
        <f t="shared" si="52"/>
        <v>14716</v>
      </c>
      <c r="F84" s="36">
        <f t="shared" si="52"/>
        <v>20415</v>
      </c>
      <c r="G84" s="36">
        <f t="shared" si="52"/>
        <v>18440</v>
      </c>
      <c r="H84" s="36">
        <f t="shared" si="52"/>
        <v>19380</v>
      </c>
      <c r="I84" s="36">
        <f t="shared" si="52"/>
        <v>19090</v>
      </c>
      <c r="J84" s="36">
        <f t="shared" si="52"/>
        <v>20505</v>
      </c>
      <c r="K84" s="36">
        <f t="shared" si="52"/>
        <v>20762</v>
      </c>
      <c r="L84" s="36">
        <f t="shared" si="52"/>
        <v>19379</v>
      </c>
      <c r="M84" s="36">
        <f t="shared" si="52"/>
        <v>18781</v>
      </c>
      <c r="N84" s="36">
        <f t="shared" si="52"/>
        <v>20562</v>
      </c>
      <c r="O84" s="36">
        <f t="shared" si="52"/>
        <v>19505</v>
      </c>
      <c r="P84" s="42">
        <f>P29+P56</f>
        <v>230334</v>
      </c>
      <c r="Q84" s="42">
        <f>SUM(D84:O84)</f>
        <v>230334</v>
      </c>
      <c r="S84" s="43">
        <f>SUM(D84:I84)</f>
        <v>110840</v>
      </c>
      <c r="T84" s="44">
        <f>SUM(J84:O84)</f>
        <v>119494</v>
      </c>
      <c r="U84" s="44">
        <f>SUM(D84:E84)</f>
        <v>33515</v>
      </c>
      <c r="Z84" s="45">
        <f>SUM(L84:V84)</f>
        <v>802744</v>
      </c>
    </row>
    <row r="85" spans="1:26" ht="15" customHeight="1" x14ac:dyDescent="0.15">
      <c r="A85" s="218"/>
      <c r="B85" s="70"/>
      <c r="C85" s="71"/>
      <c r="D85" s="72">
        <f t="shared" ref="D85:Q85" si="53">D83/D84</f>
        <v>1.0119155274216713</v>
      </c>
      <c r="E85" s="72">
        <f t="shared" si="53"/>
        <v>1.2071894536558847</v>
      </c>
      <c r="F85" s="72">
        <f t="shared" si="53"/>
        <v>0.94704873867254469</v>
      </c>
      <c r="G85" s="72">
        <f t="shared" si="53"/>
        <v>1.0501626898047722</v>
      </c>
      <c r="H85" s="72">
        <f t="shared" si="53"/>
        <v>0.99803921568627452</v>
      </c>
      <c r="I85" s="72">
        <f t="shared" si="53"/>
        <v>1.0708748035620743</v>
      </c>
      <c r="J85" s="72">
        <f t="shared" si="53"/>
        <v>0.94859790295049984</v>
      </c>
      <c r="K85" s="72">
        <f t="shared" si="53"/>
        <v>0.9493305076582218</v>
      </c>
      <c r="L85" s="72">
        <f t="shared" si="53"/>
        <v>0.93420713143093037</v>
      </c>
      <c r="M85" s="72">
        <f t="shared" si="53"/>
        <v>1.142910388158245</v>
      </c>
      <c r="N85" s="72">
        <f t="shared" si="53"/>
        <v>1.0429919268553642</v>
      </c>
      <c r="O85" s="72">
        <f t="shared" si="53"/>
        <v>1.0014867982568572</v>
      </c>
      <c r="P85" s="73">
        <f t="shared" si="53"/>
        <v>1.0201793916660153</v>
      </c>
      <c r="Q85" s="73">
        <f t="shared" si="53"/>
        <v>1.0201793916660153</v>
      </c>
      <c r="S85" s="74">
        <f>S83/S84</f>
        <v>1.0399855647780585</v>
      </c>
      <c r="T85" s="74">
        <f>T83/T84</f>
        <v>1.0018076221400238</v>
      </c>
      <c r="U85" s="74">
        <f>U83/U84</f>
        <v>1.0976577651797703</v>
      </c>
      <c r="Z85" s="75"/>
    </row>
    <row r="86" spans="1:26" s="29" customFormat="1" ht="15" customHeight="1" x14ac:dyDescent="0.15">
      <c r="A86" s="218"/>
      <c r="B86" s="68" t="s">
        <v>31</v>
      </c>
      <c r="C86" s="69"/>
      <c r="D86" s="55">
        <f t="shared" ref="D86:O87" si="54">D31+D58</f>
        <v>2221</v>
      </c>
      <c r="E86" s="55">
        <f t="shared" si="54"/>
        <v>3429</v>
      </c>
      <c r="F86" s="55">
        <f t="shared" si="54"/>
        <v>5449</v>
      </c>
      <c r="G86" s="55">
        <f t="shared" si="54"/>
        <v>4482</v>
      </c>
      <c r="H86" s="55">
        <f t="shared" si="54"/>
        <v>3745</v>
      </c>
      <c r="I86" s="55">
        <f t="shared" si="54"/>
        <v>4345</v>
      </c>
      <c r="J86" s="55">
        <f t="shared" si="54"/>
        <v>3840</v>
      </c>
      <c r="K86" s="55">
        <f t="shared" si="54"/>
        <v>4217</v>
      </c>
      <c r="L86" s="55">
        <f t="shared" si="54"/>
        <v>4034</v>
      </c>
      <c r="M86" s="55">
        <f t="shared" si="54"/>
        <v>6153</v>
      </c>
      <c r="N86" s="55">
        <f t="shared" si="54"/>
        <v>4420</v>
      </c>
      <c r="O86" s="55">
        <f t="shared" si="54"/>
        <v>4345</v>
      </c>
      <c r="P86" s="56">
        <f>SUM(D86:O86)</f>
        <v>50680</v>
      </c>
      <c r="Q86" s="56">
        <f>SUM(D86:O86)</f>
        <v>50680</v>
      </c>
      <c r="S86" s="57">
        <f>SUM(D86:I86)</f>
        <v>23671</v>
      </c>
      <c r="T86" s="58">
        <f>SUM(J86:O86)</f>
        <v>27009</v>
      </c>
      <c r="U86" s="58">
        <f>SUM(D86:E86)</f>
        <v>5650</v>
      </c>
      <c r="Z86" s="194">
        <f>SUM(L86:V86)</f>
        <v>176642</v>
      </c>
    </row>
    <row r="87" spans="1:26" ht="15" customHeight="1" x14ac:dyDescent="0.15">
      <c r="A87" s="218"/>
      <c r="B87" s="68"/>
      <c r="C87" s="69"/>
      <c r="D87" s="36">
        <f t="shared" si="54"/>
        <v>2249</v>
      </c>
      <c r="E87" s="36">
        <f t="shared" si="54"/>
        <v>4456</v>
      </c>
      <c r="F87" s="36">
        <f t="shared" si="54"/>
        <v>5381</v>
      </c>
      <c r="G87" s="36">
        <f t="shared" si="54"/>
        <v>4517</v>
      </c>
      <c r="H87" s="36">
        <f t="shared" si="54"/>
        <v>3219</v>
      </c>
      <c r="I87" s="36">
        <f t="shared" si="54"/>
        <v>3562</v>
      </c>
      <c r="J87" s="36">
        <f t="shared" si="54"/>
        <v>3134</v>
      </c>
      <c r="K87" s="36">
        <f t="shared" si="54"/>
        <v>2610</v>
      </c>
      <c r="L87" s="36">
        <f t="shared" si="54"/>
        <v>3105</v>
      </c>
      <c r="M87" s="36">
        <f t="shared" si="54"/>
        <v>2526</v>
      </c>
      <c r="N87" s="36">
        <f t="shared" si="54"/>
        <v>3978</v>
      </c>
      <c r="O87" s="36">
        <f t="shared" si="54"/>
        <v>3606</v>
      </c>
      <c r="P87" s="42">
        <f>P32+P59</f>
        <v>42343</v>
      </c>
      <c r="Q87" s="42">
        <f>SUM(D87:O87)</f>
        <v>42343</v>
      </c>
      <c r="S87" s="43">
        <f>SUM(D87:I87)</f>
        <v>23384</v>
      </c>
      <c r="T87" s="44">
        <f>SUM(J87:O87)</f>
        <v>18959</v>
      </c>
      <c r="U87" s="44">
        <f>SUM(D87:E87)</f>
        <v>6705</v>
      </c>
      <c r="Z87" s="45">
        <f>SUM(L87:V87)</f>
        <v>146949</v>
      </c>
    </row>
    <row r="88" spans="1:26" ht="15" customHeight="1" thickBot="1" x14ac:dyDescent="0.2">
      <c r="A88" s="219"/>
      <c r="B88" s="70"/>
      <c r="C88" s="71"/>
      <c r="D88" s="72">
        <f t="shared" ref="D88:Q88" si="55">D86/D87</f>
        <v>0.9875500222321032</v>
      </c>
      <c r="E88" s="72">
        <f t="shared" si="55"/>
        <v>0.76952423698384198</v>
      </c>
      <c r="F88" s="72">
        <f t="shared" si="55"/>
        <v>1.0126370563092362</v>
      </c>
      <c r="G88" s="72">
        <f t="shared" si="55"/>
        <v>0.9922514943546602</v>
      </c>
      <c r="H88" s="72">
        <f t="shared" si="55"/>
        <v>1.1634047840944393</v>
      </c>
      <c r="I88" s="72">
        <f t="shared" si="55"/>
        <v>1.2198203256597417</v>
      </c>
      <c r="J88" s="72">
        <f t="shared" si="55"/>
        <v>1.225271218889598</v>
      </c>
      <c r="K88" s="72">
        <f t="shared" si="55"/>
        <v>1.6157088122605363</v>
      </c>
      <c r="L88" s="72">
        <f t="shared" si="55"/>
        <v>1.299194847020934</v>
      </c>
      <c r="M88" s="72">
        <f t="shared" si="55"/>
        <v>2.4358669833729216</v>
      </c>
      <c r="N88" s="72">
        <f t="shared" si="55"/>
        <v>1.1111111111111112</v>
      </c>
      <c r="O88" s="72">
        <f t="shared" si="55"/>
        <v>1.2049362174154188</v>
      </c>
      <c r="P88" s="79">
        <f t="shared" si="55"/>
        <v>1.1968920482724417</v>
      </c>
      <c r="Q88" s="79">
        <f t="shared" si="55"/>
        <v>1.1968920482724417</v>
      </c>
      <c r="S88" s="74">
        <f>S86/S87</f>
        <v>1.0122733492986657</v>
      </c>
      <c r="T88" s="74">
        <f>T86/T87</f>
        <v>1.4246004536104224</v>
      </c>
      <c r="U88" s="74">
        <f>U86/U87</f>
        <v>0.84265473527218493</v>
      </c>
      <c r="Z88" s="75"/>
    </row>
    <row r="89" spans="1:26" ht="14.25" thickTop="1" x14ac:dyDescent="0.15"/>
  </sheetData>
  <mergeCells count="34">
    <mergeCell ref="A80:C82"/>
    <mergeCell ref="A83:A88"/>
    <mergeCell ref="B83:C85"/>
    <mergeCell ref="B86:C88"/>
    <mergeCell ref="C58:C60"/>
    <mergeCell ref="A67:C67"/>
    <mergeCell ref="A68:C70"/>
    <mergeCell ref="A71:C73"/>
    <mergeCell ref="A74:A79"/>
    <mergeCell ref="B74:C76"/>
    <mergeCell ref="B77:C79"/>
    <mergeCell ref="A34:C36"/>
    <mergeCell ref="A37:A42"/>
    <mergeCell ref="B37:C39"/>
    <mergeCell ref="B40:C42"/>
    <mergeCell ref="A43:A60"/>
    <mergeCell ref="B43:C45"/>
    <mergeCell ref="C46:C48"/>
    <mergeCell ref="C49:C51"/>
    <mergeCell ref="B52:C54"/>
    <mergeCell ref="C55:C57"/>
    <mergeCell ref="A16:A33"/>
    <mergeCell ref="B16:C18"/>
    <mergeCell ref="C19:C21"/>
    <mergeCell ref="C22:C24"/>
    <mergeCell ref="B25:C27"/>
    <mergeCell ref="C28:C30"/>
    <mergeCell ref="C31:C33"/>
    <mergeCell ref="A3:C3"/>
    <mergeCell ref="A4:C6"/>
    <mergeCell ref="A7:C9"/>
    <mergeCell ref="A10:A15"/>
    <mergeCell ref="B10:C12"/>
    <mergeCell ref="B13:C15"/>
  </mergeCells>
  <phoneticPr fontId="3"/>
  <printOptions horizontalCentered="1"/>
  <pageMargins left="0.78740157480314965" right="0.78740157480314965" top="0.19685039370078741" bottom="0" header="0.51181102362204722" footer="0.51181102362204722"/>
  <pageSetup paperSize="9" scale="68" fitToHeight="2" orientation="landscape" r:id="rId1"/>
  <headerFooter alignWithMargins="0"/>
  <rowBreaks count="1" manualBreakCount="1">
    <brk id="65"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コンテナ取扱数量(TEU)_2018</vt:lpstr>
      <vt:lpstr>'コンテナ取扱数量(TEU)_2018'!Print_Area</vt:lpstr>
    </vt:vector>
  </TitlesOfParts>
  <Company>静岡県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建設技術企画課</dc:creator>
  <cp:lastModifiedBy>建設技術企画課</cp:lastModifiedBy>
  <dcterms:created xsi:type="dcterms:W3CDTF">2019-12-23T01:08:56Z</dcterms:created>
  <dcterms:modified xsi:type="dcterms:W3CDTF">2019-12-23T01:09:08Z</dcterms:modified>
</cp:coreProperties>
</file>