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k-ns-v011\清水港管理局\02企画振興課\02 統計\(6)月報\R3\Webアップ用\2021.12\"/>
    </mc:Choice>
  </mc:AlternateContent>
  <bookViews>
    <workbookView xWindow="0" yWindow="0" windowWidth="28800" windowHeight="12240"/>
  </bookViews>
  <sheets>
    <sheet name="コンテナ取扱数量(TEU)_2021" sheetId="1" r:id="rId1"/>
  </sheets>
  <definedNames>
    <definedName name="HYODAI">#REF!</definedName>
    <definedName name="MEISAI">#REF!</definedName>
    <definedName name="_xlnm.Print_Area" localSheetId="0">'コンテナ取扱数量(TEU)_2021'!$A$1:$X$88</definedName>
    <definedName name="メッセージボタン">"ボタン 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88" i="1" l="1"/>
  <c r="E88" i="1"/>
  <c r="Q87" i="1"/>
  <c r="O87" i="1"/>
  <c r="N87" i="1"/>
  <c r="M87" i="1"/>
  <c r="L87" i="1"/>
  <c r="K87" i="1"/>
  <c r="T87" i="1" s="1"/>
  <c r="J87" i="1"/>
  <c r="I87" i="1"/>
  <c r="H87" i="1"/>
  <c r="G87" i="1"/>
  <c r="G81" i="1" s="1"/>
  <c r="F87" i="1"/>
  <c r="E87" i="1"/>
  <c r="D87" i="1"/>
  <c r="S87" i="1" s="1"/>
  <c r="O86" i="1"/>
  <c r="O80" i="1" s="1"/>
  <c r="N86" i="1"/>
  <c r="N88" i="1" s="1"/>
  <c r="M86" i="1"/>
  <c r="L86" i="1"/>
  <c r="L88" i="1" s="1"/>
  <c r="K86" i="1"/>
  <c r="J86" i="1"/>
  <c r="J88" i="1" s="1"/>
  <c r="I86" i="1"/>
  <c r="I88" i="1" s="1"/>
  <c r="H86" i="1"/>
  <c r="H88" i="1" s="1"/>
  <c r="G86" i="1"/>
  <c r="G80" i="1" s="1"/>
  <c r="G82" i="1" s="1"/>
  <c r="F86" i="1"/>
  <c r="F88" i="1" s="1"/>
  <c r="E86" i="1"/>
  <c r="D86" i="1"/>
  <c r="D88" i="1" s="1"/>
  <c r="L85" i="1"/>
  <c r="D85" i="1"/>
  <c r="U84" i="1"/>
  <c r="U85" i="1" s="1"/>
  <c r="O84" i="1"/>
  <c r="N84" i="1"/>
  <c r="N81" i="1" s="1"/>
  <c r="M84" i="1"/>
  <c r="L84" i="1"/>
  <c r="K84" i="1"/>
  <c r="J84" i="1"/>
  <c r="I84" i="1"/>
  <c r="H84" i="1"/>
  <c r="H81" i="1" s="1"/>
  <c r="G84" i="1"/>
  <c r="F84" i="1"/>
  <c r="E84" i="1"/>
  <c r="D84" i="1"/>
  <c r="U83" i="1"/>
  <c r="O83" i="1"/>
  <c r="O85" i="1" s="1"/>
  <c r="N83" i="1"/>
  <c r="M83" i="1"/>
  <c r="M85" i="1" s="1"/>
  <c r="L83" i="1"/>
  <c r="K83" i="1"/>
  <c r="K85" i="1" s="1"/>
  <c r="J83" i="1"/>
  <c r="I83" i="1"/>
  <c r="I85" i="1" s="1"/>
  <c r="H83" i="1"/>
  <c r="H80" i="1" s="1"/>
  <c r="H82" i="1" s="1"/>
  <c r="G83" i="1"/>
  <c r="G85" i="1" s="1"/>
  <c r="F83" i="1"/>
  <c r="S83" i="1" s="1"/>
  <c r="E83" i="1"/>
  <c r="E85" i="1" s="1"/>
  <c r="D83" i="1"/>
  <c r="M81" i="1"/>
  <c r="K81" i="1"/>
  <c r="K69" i="1" s="1"/>
  <c r="I81" i="1"/>
  <c r="I82" i="1" s="1"/>
  <c r="E81" i="1"/>
  <c r="M80" i="1"/>
  <c r="M82" i="1" s="1"/>
  <c r="K80" i="1"/>
  <c r="K82" i="1" s="1"/>
  <c r="I80" i="1"/>
  <c r="E80" i="1"/>
  <c r="E82" i="1" s="1"/>
  <c r="N79" i="1"/>
  <c r="O78" i="1"/>
  <c r="N78" i="1"/>
  <c r="M78" i="1"/>
  <c r="L78" i="1"/>
  <c r="K78" i="1"/>
  <c r="J78" i="1"/>
  <c r="I78" i="1"/>
  <c r="H78" i="1"/>
  <c r="H72" i="1" s="1"/>
  <c r="G78" i="1"/>
  <c r="F78" i="1"/>
  <c r="E78" i="1"/>
  <c r="D78" i="1"/>
  <c r="D79" i="1" s="1"/>
  <c r="U77" i="1"/>
  <c r="O77" i="1"/>
  <c r="O79" i="1" s="1"/>
  <c r="N77" i="1"/>
  <c r="N71" i="1" s="1"/>
  <c r="M77" i="1"/>
  <c r="M79" i="1" s="1"/>
  <c r="L77" i="1"/>
  <c r="K77" i="1"/>
  <c r="K79" i="1" s="1"/>
  <c r="J77" i="1"/>
  <c r="I77" i="1"/>
  <c r="I79" i="1" s="1"/>
  <c r="H77" i="1"/>
  <c r="G77" i="1"/>
  <c r="G79" i="1" s="1"/>
  <c r="F77" i="1"/>
  <c r="E77" i="1"/>
  <c r="E79" i="1" s="1"/>
  <c r="D77" i="1"/>
  <c r="K76" i="1"/>
  <c r="T75" i="1"/>
  <c r="O75" i="1"/>
  <c r="O72" i="1" s="1"/>
  <c r="N75" i="1"/>
  <c r="M75" i="1"/>
  <c r="M72" i="1" s="1"/>
  <c r="L75" i="1"/>
  <c r="K75" i="1"/>
  <c r="K72" i="1" s="1"/>
  <c r="J75" i="1"/>
  <c r="I75" i="1"/>
  <c r="I72" i="1" s="1"/>
  <c r="H75" i="1"/>
  <c r="G75" i="1"/>
  <c r="G72" i="1" s="1"/>
  <c r="F75" i="1"/>
  <c r="E75" i="1"/>
  <c r="D75" i="1"/>
  <c r="O74" i="1"/>
  <c r="O71" i="1" s="1"/>
  <c r="O73" i="1" s="1"/>
  <c r="N74" i="1"/>
  <c r="N76" i="1" s="1"/>
  <c r="M74" i="1"/>
  <c r="L74" i="1"/>
  <c r="L76" i="1" s="1"/>
  <c r="K74" i="1"/>
  <c r="K71" i="1" s="1"/>
  <c r="K73" i="1" s="1"/>
  <c r="J74" i="1"/>
  <c r="J76" i="1" s="1"/>
  <c r="I74" i="1"/>
  <c r="I71" i="1" s="1"/>
  <c r="I73" i="1" s="1"/>
  <c r="H74" i="1"/>
  <c r="H76" i="1" s="1"/>
  <c r="G74" i="1"/>
  <c r="G71" i="1" s="1"/>
  <c r="G73" i="1" s="1"/>
  <c r="F74" i="1"/>
  <c r="F76" i="1" s="1"/>
  <c r="E74" i="1"/>
  <c r="D74" i="1"/>
  <c r="D76" i="1" s="1"/>
  <c r="N73" i="1"/>
  <c r="N72" i="1"/>
  <c r="J72" i="1"/>
  <c r="F72" i="1"/>
  <c r="L71" i="1"/>
  <c r="J71" i="1"/>
  <c r="H71" i="1"/>
  <c r="H68" i="1" s="1"/>
  <c r="D71" i="1"/>
  <c r="M69" i="1"/>
  <c r="G69" i="1"/>
  <c r="O68" i="1"/>
  <c r="P60" i="1"/>
  <c r="O60" i="1"/>
  <c r="N60" i="1"/>
  <c r="M60" i="1"/>
  <c r="L60" i="1"/>
  <c r="K60" i="1"/>
  <c r="J60" i="1"/>
  <c r="I60" i="1"/>
  <c r="H60" i="1"/>
  <c r="G60" i="1"/>
  <c r="F60" i="1"/>
  <c r="E60" i="1"/>
  <c r="D60" i="1"/>
  <c r="U59" i="1"/>
  <c r="U53" i="1" s="1"/>
  <c r="T59" i="1"/>
  <c r="Z59" i="1" s="1"/>
  <c r="S59" i="1"/>
  <c r="Q59" i="1"/>
  <c r="P59" i="1"/>
  <c r="U58" i="1"/>
  <c r="U60" i="1" s="1"/>
  <c r="T58" i="1"/>
  <c r="T60" i="1" s="1"/>
  <c r="S58" i="1"/>
  <c r="S52" i="1" s="1"/>
  <c r="Q58" i="1"/>
  <c r="Q60" i="1" s="1"/>
  <c r="P58" i="1"/>
  <c r="T57" i="1"/>
  <c r="Q57" i="1"/>
  <c r="O57" i="1"/>
  <c r="N57" i="1"/>
  <c r="M57" i="1"/>
  <c r="L57" i="1"/>
  <c r="K57" i="1"/>
  <c r="J57" i="1"/>
  <c r="I57" i="1"/>
  <c r="H57" i="1"/>
  <c r="G57" i="1"/>
  <c r="F57" i="1"/>
  <c r="E57" i="1"/>
  <c r="D57" i="1"/>
  <c r="U56" i="1"/>
  <c r="T56" i="1"/>
  <c r="S56" i="1"/>
  <c r="Q56" i="1"/>
  <c r="Q53" i="1" s="1"/>
  <c r="P56" i="1"/>
  <c r="Z55" i="1"/>
  <c r="U55" i="1"/>
  <c r="U57" i="1" s="1"/>
  <c r="T55" i="1"/>
  <c r="T52" i="1" s="1"/>
  <c r="S55" i="1"/>
  <c r="S57" i="1" s="1"/>
  <c r="Q55" i="1"/>
  <c r="Q52" i="1" s="1"/>
  <c r="Q54" i="1" s="1"/>
  <c r="P55" i="1"/>
  <c r="P57" i="1" s="1"/>
  <c r="P54" i="1"/>
  <c r="N54" i="1"/>
  <c r="F54" i="1"/>
  <c r="S53" i="1"/>
  <c r="P53" i="1"/>
  <c r="O53" i="1"/>
  <c r="N53" i="1"/>
  <c r="M53" i="1"/>
  <c r="L53" i="1"/>
  <c r="K53" i="1"/>
  <c r="J53" i="1"/>
  <c r="I53" i="1"/>
  <c r="H53" i="1"/>
  <c r="G53" i="1"/>
  <c r="F53" i="1"/>
  <c r="E53" i="1"/>
  <c r="D53" i="1"/>
  <c r="U52" i="1"/>
  <c r="P52" i="1"/>
  <c r="O52" i="1"/>
  <c r="O54" i="1" s="1"/>
  <c r="N52" i="1"/>
  <c r="M52" i="1"/>
  <c r="M54" i="1" s="1"/>
  <c r="L52" i="1"/>
  <c r="L54" i="1" s="1"/>
  <c r="K52" i="1"/>
  <c r="K54" i="1" s="1"/>
  <c r="J52" i="1"/>
  <c r="J54" i="1" s="1"/>
  <c r="I52" i="1"/>
  <c r="I54" i="1" s="1"/>
  <c r="H52" i="1"/>
  <c r="H54" i="1" s="1"/>
  <c r="G52" i="1"/>
  <c r="G54" i="1" s="1"/>
  <c r="F52" i="1"/>
  <c r="E52" i="1"/>
  <c r="E54" i="1" s="1"/>
  <c r="D52" i="1"/>
  <c r="D54" i="1" s="1"/>
  <c r="O51" i="1"/>
  <c r="N51" i="1"/>
  <c r="M51" i="1"/>
  <c r="L51" i="1"/>
  <c r="K51" i="1"/>
  <c r="J51" i="1"/>
  <c r="I51" i="1"/>
  <c r="H51" i="1"/>
  <c r="G51" i="1"/>
  <c r="F51" i="1"/>
  <c r="E51" i="1"/>
  <c r="D51" i="1"/>
  <c r="Z50" i="1"/>
  <c r="U50" i="1"/>
  <c r="T50" i="1"/>
  <c r="S50" i="1"/>
  <c r="Q50" i="1"/>
  <c r="Q44" i="1" s="1"/>
  <c r="P50" i="1"/>
  <c r="U49" i="1"/>
  <c r="T49" i="1"/>
  <c r="T40" i="1" s="1"/>
  <c r="T42" i="1" s="1"/>
  <c r="S49" i="1"/>
  <c r="Q49" i="1"/>
  <c r="Q51" i="1" s="1"/>
  <c r="P49" i="1"/>
  <c r="O48" i="1"/>
  <c r="N48" i="1"/>
  <c r="M48" i="1"/>
  <c r="L48" i="1"/>
  <c r="K48" i="1"/>
  <c r="J48" i="1"/>
  <c r="I48" i="1"/>
  <c r="H48" i="1"/>
  <c r="G48" i="1"/>
  <c r="F48" i="1"/>
  <c r="E48" i="1"/>
  <c r="D48" i="1"/>
  <c r="U47" i="1"/>
  <c r="U48" i="1" s="1"/>
  <c r="T47" i="1"/>
  <c r="Z47" i="1" s="1"/>
  <c r="Z44" i="1" s="1"/>
  <c r="S47" i="1"/>
  <c r="Q47" i="1"/>
  <c r="P47" i="1"/>
  <c r="P48" i="1" s="1"/>
  <c r="Z46" i="1"/>
  <c r="Z37" i="1" s="1"/>
  <c r="U46" i="1"/>
  <c r="T46" i="1"/>
  <c r="T48" i="1" s="1"/>
  <c r="S46" i="1"/>
  <c r="S48" i="1" s="1"/>
  <c r="Q46" i="1"/>
  <c r="Q48" i="1" s="1"/>
  <c r="P46" i="1"/>
  <c r="N45" i="1"/>
  <c r="M45" i="1"/>
  <c r="I45" i="1"/>
  <c r="F45" i="1"/>
  <c r="E45" i="1"/>
  <c r="T44" i="1"/>
  <c r="P44" i="1"/>
  <c r="O44" i="1"/>
  <c r="N44" i="1"/>
  <c r="M44" i="1"/>
  <c r="L44" i="1"/>
  <c r="L35" i="1" s="1"/>
  <c r="K44" i="1"/>
  <c r="J44" i="1"/>
  <c r="I44" i="1"/>
  <c r="H44" i="1"/>
  <c r="H35" i="1" s="1"/>
  <c r="G44" i="1"/>
  <c r="G35" i="1" s="1"/>
  <c r="F44" i="1"/>
  <c r="E44" i="1"/>
  <c r="D44" i="1"/>
  <c r="D35" i="1" s="1"/>
  <c r="Q43" i="1"/>
  <c r="Q45" i="1" s="1"/>
  <c r="O43" i="1"/>
  <c r="O45" i="1" s="1"/>
  <c r="N43" i="1"/>
  <c r="N34" i="1" s="1"/>
  <c r="M43" i="1"/>
  <c r="L43" i="1"/>
  <c r="K43" i="1"/>
  <c r="K45" i="1" s="1"/>
  <c r="J43" i="1"/>
  <c r="J34" i="1" s="1"/>
  <c r="I43" i="1"/>
  <c r="H43" i="1"/>
  <c r="G43" i="1"/>
  <c r="G45" i="1" s="1"/>
  <c r="F43" i="1"/>
  <c r="F34" i="1" s="1"/>
  <c r="E43" i="1"/>
  <c r="D43" i="1"/>
  <c r="N42" i="1"/>
  <c r="K42" i="1"/>
  <c r="J42" i="1"/>
  <c r="F42" i="1"/>
  <c r="Z41" i="1"/>
  <c r="U41" i="1"/>
  <c r="T41" i="1"/>
  <c r="Q41" i="1"/>
  <c r="P41" i="1"/>
  <c r="O41" i="1"/>
  <c r="N41" i="1"/>
  <c r="M41" i="1"/>
  <c r="L41" i="1"/>
  <c r="K41" i="1"/>
  <c r="J41" i="1"/>
  <c r="I41" i="1"/>
  <c r="H41" i="1"/>
  <c r="G41" i="1"/>
  <c r="F41" i="1"/>
  <c r="E41" i="1"/>
  <c r="D41" i="1"/>
  <c r="Q40" i="1"/>
  <c r="Q42" i="1" s="1"/>
  <c r="O40" i="1"/>
  <c r="O42" i="1" s="1"/>
  <c r="N40" i="1"/>
  <c r="M40" i="1"/>
  <c r="M42" i="1" s="1"/>
  <c r="L40" i="1"/>
  <c r="L42" i="1" s="1"/>
  <c r="K40" i="1"/>
  <c r="J40" i="1"/>
  <c r="I40" i="1"/>
  <c r="I42" i="1" s="1"/>
  <c r="H40" i="1"/>
  <c r="H42" i="1" s="1"/>
  <c r="G40" i="1"/>
  <c r="G42" i="1" s="1"/>
  <c r="F40" i="1"/>
  <c r="E40" i="1"/>
  <c r="E42" i="1" s="1"/>
  <c r="D40" i="1"/>
  <c r="D42" i="1" s="1"/>
  <c r="L39" i="1"/>
  <c r="K39" i="1"/>
  <c r="D39" i="1"/>
  <c r="U38" i="1"/>
  <c r="S38" i="1"/>
  <c r="Q38" i="1"/>
  <c r="O38" i="1"/>
  <c r="N38" i="1"/>
  <c r="M38" i="1"/>
  <c r="L38" i="1"/>
  <c r="K38" i="1"/>
  <c r="J38" i="1"/>
  <c r="I38" i="1"/>
  <c r="H38" i="1"/>
  <c r="G38" i="1"/>
  <c r="F38" i="1"/>
  <c r="E38" i="1"/>
  <c r="D38" i="1"/>
  <c r="U37" i="1"/>
  <c r="U39" i="1" s="1"/>
  <c r="T37" i="1"/>
  <c r="P37" i="1"/>
  <c r="O37" i="1"/>
  <c r="O39" i="1" s="1"/>
  <c r="N37" i="1"/>
  <c r="N39" i="1" s="1"/>
  <c r="M37" i="1"/>
  <c r="M39" i="1" s="1"/>
  <c r="L37" i="1"/>
  <c r="K37" i="1"/>
  <c r="J37" i="1"/>
  <c r="J39" i="1" s="1"/>
  <c r="I37" i="1"/>
  <c r="I39" i="1" s="1"/>
  <c r="H37" i="1"/>
  <c r="H39" i="1" s="1"/>
  <c r="G37" i="1"/>
  <c r="G39" i="1" s="1"/>
  <c r="F37" i="1"/>
  <c r="F39" i="1" s="1"/>
  <c r="E37" i="1"/>
  <c r="E39" i="1" s="1"/>
  <c r="D37" i="1"/>
  <c r="M36" i="1"/>
  <c r="I36" i="1"/>
  <c r="H36" i="1"/>
  <c r="Q35" i="1"/>
  <c r="O35" i="1"/>
  <c r="O36" i="1" s="1"/>
  <c r="N35" i="1"/>
  <c r="M35" i="1"/>
  <c r="K35" i="1"/>
  <c r="J35" i="1"/>
  <c r="I35" i="1"/>
  <c r="F35" i="1"/>
  <c r="E35" i="1"/>
  <c r="O34" i="1"/>
  <c r="M34" i="1"/>
  <c r="L34" i="1"/>
  <c r="L36" i="1" s="1"/>
  <c r="K34" i="1"/>
  <c r="K36" i="1" s="1"/>
  <c r="I34" i="1"/>
  <c r="H34" i="1"/>
  <c r="G34" i="1"/>
  <c r="G36" i="1" s="1"/>
  <c r="E34" i="1"/>
  <c r="E36" i="1" s="1"/>
  <c r="S33" i="1"/>
  <c r="O33" i="1"/>
  <c r="N33" i="1"/>
  <c r="M33" i="1"/>
  <c r="L33" i="1"/>
  <c r="K33" i="1"/>
  <c r="J33" i="1"/>
  <c r="I33" i="1"/>
  <c r="H33" i="1"/>
  <c r="G33" i="1"/>
  <c r="F33" i="1"/>
  <c r="E33" i="1"/>
  <c r="D33" i="1"/>
  <c r="U32" i="1"/>
  <c r="U33" i="1" s="1"/>
  <c r="T32" i="1"/>
  <c r="Z32" i="1" s="1"/>
  <c r="S32" i="1"/>
  <c r="Q32" i="1"/>
  <c r="P32" i="1"/>
  <c r="P87" i="1" s="1"/>
  <c r="Z31" i="1"/>
  <c r="U31" i="1"/>
  <c r="T31" i="1"/>
  <c r="S31" i="1"/>
  <c r="Q31" i="1"/>
  <c r="Q33" i="1" s="1"/>
  <c r="P31" i="1"/>
  <c r="P33" i="1" s="1"/>
  <c r="S30" i="1"/>
  <c r="Q30" i="1"/>
  <c r="O30" i="1"/>
  <c r="N30" i="1"/>
  <c r="M30" i="1"/>
  <c r="L30" i="1"/>
  <c r="K30" i="1"/>
  <c r="J30" i="1"/>
  <c r="I30" i="1"/>
  <c r="H30" i="1"/>
  <c r="G30" i="1"/>
  <c r="F30" i="1"/>
  <c r="E30" i="1"/>
  <c r="D30" i="1"/>
  <c r="U29" i="1"/>
  <c r="T29" i="1"/>
  <c r="Z29" i="1" s="1"/>
  <c r="Z26" i="1" s="1"/>
  <c r="S29" i="1"/>
  <c r="Q29" i="1"/>
  <c r="Q26" i="1" s="1"/>
  <c r="P29" i="1"/>
  <c r="P84" i="1" s="1"/>
  <c r="Z28" i="1"/>
  <c r="U28" i="1"/>
  <c r="U30" i="1" s="1"/>
  <c r="T28" i="1"/>
  <c r="T30" i="1" s="1"/>
  <c r="S28" i="1"/>
  <c r="Q28" i="1"/>
  <c r="Q10" i="1" s="1"/>
  <c r="P28" i="1"/>
  <c r="P30" i="1" s="1"/>
  <c r="P27" i="1"/>
  <c r="F27" i="1"/>
  <c r="U26" i="1"/>
  <c r="T26" i="1"/>
  <c r="S26" i="1"/>
  <c r="P26" i="1"/>
  <c r="O26" i="1"/>
  <c r="O27" i="1" s="1"/>
  <c r="N26" i="1"/>
  <c r="M26" i="1"/>
  <c r="L26" i="1"/>
  <c r="L8" i="1" s="1"/>
  <c r="L5" i="1" s="1"/>
  <c r="K26" i="1"/>
  <c r="K27" i="1" s="1"/>
  <c r="J26" i="1"/>
  <c r="I26" i="1"/>
  <c r="H26" i="1"/>
  <c r="H8" i="1" s="1"/>
  <c r="H5" i="1" s="1"/>
  <c r="G26" i="1"/>
  <c r="G27" i="1" s="1"/>
  <c r="F26" i="1"/>
  <c r="E26" i="1"/>
  <c r="D26" i="1"/>
  <c r="D8" i="1" s="1"/>
  <c r="D5" i="1" s="1"/>
  <c r="Z25" i="1"/>
  <c r="U25" i="1"/>
  <c r="U27" i="1" s="1"/>
  <c r="S25" i="1"/>
  <c r="S27" i="1" s="1"/>
  <c r="Q25" i="1"/>
  <c r="P25" i="1"/>
  <c r="O25" i="1"/>
  <c r="N25" i="1"/>
  <c r="N7" i="1" s="1"/>
  <c r="M25" i="1"/>
  <c r="M27" i="1" s="1"/>
  <c r="L25" i="1"/>
  <c r="K25" i="1"/>
  <c r="J25" i="1"/>
  <c r="J27" i="1" s="1"/>
  <c r="I25" i="1"/>
  <c r="I27" i="1" s="1"/>
  <c r="H25" i="1"/>
  <c r="H27" i="1" s="1"/>
  <c r="G25" i="1"/>
  <c r="F25" i="1"/>
  <c r="F7" i="1" s="1"/>
  <c r="E25" i="1"/>
  <c r="E27" i="1" s="1"/>
  <c r="D25" i="1"/>
  <c r="D27" i="1" s="1"/>
  <c r="O24" i="1"/>
  <c r="N24" i="1"/>
  <c r="M24" i="1"/>
  <c r="L24" i="1"/>
  <c r="K24" i="1"/>
  <c r="J24" i="1"/>
  <c r="I24" i="1"/>
  <c r="H24" i="1"/>
  <c r="G24" i="1"/>
  <c r="F24" i="1"/>
  <c r="E24" i="1"/>
  <c r="D24" i="1"/>
  <c r="Z23" i="1"/>
  <c r="Z14" i="1" s="1"/>
  <c r="U23" i="1"/>
  <c r="U14" i="1" s="1"/>
  <c r="T23" i="1"/>
  <c r="S23" i="1"/>
  <c r="Q23" i="1"/>
  <c r="Q14" i="1" s="1"/>
  <c r="P23" i="1"/>
  <c r="P78" i="1" s="1"/>
  <c r="U22" i="1"/>
  <c r="U24" i="1" s="1"/>
  <c r="T22" i="1"/>
  <c r="Z22" i="1" s="1"/>
  <c r="Z13" i="1" s="1"/>
  <c r="S22" i="1"/>
  <c r="S24" i="1" s="1"/>
  <c r="Q22" i="1"/>
  <c r="Q24" i="1" s="1"/>
  <c r="P22" i="1"/>
  <c r="P24" i="1" s="1"/>
  <c r="O21" i="1"/>
  <c r="N21" i="1"/>
  <c r="M21" i="1"/>
  <c r="L21" i="1"/>
  <c r="K21" i="1"/>
  <c r="J21" i="1"/>
  <c r="I21" i="1"/>
  <c r="H21" i="1"/>
  <c r="G21" i="1"/>
  <c r="F21" i="1"/>
  <c r="E21" i="1"/>
  <c r="D21" i="1"/>
  <c r="Z20" i="1"/>
  <c r="Z17" i="1" s="1"/>
  <c r="U20" i="1"/>
  <c r="U17" i="1" s="1"/>
  <c r="U8" i="1" s="1"/>
  <c r="T20" i="1"/>
  <c r="S20" i="1"/>
  <c r="S11" i="1" s="1"/>
  <c r="S8" i="1" s="1"/>
  <c r="Q20" i="1"/>
  <c r="Q17" i="1" s="1"/>
  <c r="P20" i="1"/>
  <c r="P75" i="1" s="1"/>
  <c r="U19" i="1"/>
  <c r="U10" i="1" s="1"/>
  <c r="U12" i="1" s="1"/>
  <c r="T19" i="1"/>
  <c r="T16" i="1" s="1"/>
  <c r="S19" i="1"/>
  <c r="S21" i="1" s="1"/>
  <c r="Q19" i="1"/>
  <c r="Q21" i="1" s="1"/>
  <c r="P19" i="1"/>
  <c r="P10" i="1" s="1"/>
  <c r="T17" i="1"/>
  <c r="T8" i="1" s="1"/>
  <c r="S17" i="1"/>
  <c r="O17" i="1"/>
  <c r="O8" i="1" s="1"/>
  <c r="O5" i="1" s="1"/>
  <c r="N17" i="1"/>
  <c r="N8" i="1" s="1"/>
  <c r="N5" i="1" s="1"/>
  <c r="M17" i="1"/>
  <c r="L17" i="1"/>
  <c r="K17" i="1"/>
  <c r="K8" i="1" s="1"/>
  <c r="K5" i="1" s="1"/>
  <c r="J17" i="1"/>
  <c r="J8" i="1" s="1"/>
  <c r="J5" i="1" s="1"/>
  <c r="I17" i="1"/>
  <c r="H17" i="1"/>
  <c r="G17" i="1"/>
  <c r="G8" i="1" s="1"/>
  <c r="G5" i="1" s="1"/>
  <c r="F17" i="1"/>
  <c r="F8" i="1" s="1"/>
  <c r="F5" i="1" s="1"/>
  <c r="E17" i="1"/>
  <c r="D17" i="1"/>
  <c r="U16" i="1"/>
  <c r="U18" i="1" s="1"/>
  <c r="Q16" i="1"/>
  <c r="Q18" i="1" s="1"/>
  <c r="P16" i="1"/>
  <c r="O16" i="1"/>
  <c r="O18" i="1" s="1"/>
  <c r="N16" i="1"/>
  <c r="N18" i="1" s="1"/>
  <c r="M16" i="1"/>
  <c r="M7" i="1" s="1"/>
  <c r="L16" i="1"/>
  <c r="L18" i="1" s="1"/>
  <c r="K16" i="1"/>
  <c r="K18" i="1" s="1"/>
  <c r="J16" i="1"/>
  <c r="J18" i="1" s="1"/>
  <c r="I16" i="1"/>
  <c r="I7" i="1" s="1"/>
  <c r="H16" i="1"/>
  <c r="H18" i="1" s="1"/>
  <c r="G16" i="1"/>
  <c r="G18" i="1" s="1"/>
  <c r="F16" i="1"/>
  <c r="F18" i="1" s="1"/>
  <c r="E16" i="1"/>
  <c r="E7" i="1" s="1"/>
  <c r="D16" i="1"/>
  <c r="D18" i="1" s="1"/>
  <c r="T14" i="1"/>
  <c r="S14" i="1"/>
  <c r="O14" i="1"/>
  <c r="N14" i="1"/>
  <c r="M14" i="1"/>
  <c r="L14" i="1"/>
  <c r="K14" i="1"/>
  <c r="J14" i="1"/>
  <c r="I14" i="1"/>
  <c r="H14" i="1"/>
  <c r="G14" i="1"/>
  <c r="F14" i="1"/>
  <c r="E14" i="1"/>
  <c r="D14" i="1"/>
  <c r="U13" i="1"/>
  <c r="U15" i="1" s="1"/>
  <c r="Q13" i="1"/>
  <c r="Q15" i="1" s="1"/>
  <c r="P13" i="1"/>
  <c r="O13" i="1"/>
  <c r="O15" i="1" s="1"/>
  <c r="N13" i="1"/>
  <c r="N15" i="1" s="1"/>
  <c r="M13" i="1"/>
  <c r="M15" i="1" s="1"/>
  <c r="L13" i="1"/>
  <c r="L15" i="1" s="1"/>
  <c r="K13" i="1"/>
  <c r="K15" i="1" s="1"/>
  <c r="J13" i="1"/>
  <c r="J15" i="1" s="1"/>
  <c r="I13" i="1"/>
  <c r="I15" i="1" s="1"/>
  <c r="H13" i="1"/>
  <c r="H15" i="1" s="1"/>
  <c r="G13" i="1"/>
  <c r="G15" i="1" s="1"/>
  <c r="F13" i="1"/>
  <c r="F15" i="1" s="1"/>
  <c r="E13" i="1"/>
  <c r="E15" i="1" s="1"/>
  <c r="D13" i="1"/>
  <c r="D15" i="1" s="1"/>
  <c r="U11" i="1"/>
  <c r="P11" i="1"/>
  <c r="O11" i="1"/>
  <c r="N11" i="1"/>
  <c r="M11" i="1"/>
  <c r="L11" i="1"/>
  <c r="K11" i="1"/>
  <c r="J11" i="1"/>
  <c r="I11" i="1"/>
  <c r="H11" i="1"/>
  <c r="G11" i="1"/>
  <c r="F11" i="1"/>
  <c r="E11" i="1"/>
  <c r="D11" i="1"/>
  <c r="S10" i="1"/>
  <c r="O10" i="1"/>
  <c r="O12" i="1" s="1"/>
  <c r="N10" i="1"/>
  <c r="N12" i="1" s="1"/>
  <c r="M10" i="1"/>
  <c r="M12" i="1" s="1"/>
  <c r="L10" i="1"/>
  <c r="L12" i="1" s="1"/>
  <c r="K10" i="1"/>
  <c r="K12" i="1" s="1"/>
  <c r="J10" i="1"/>
  <c r="J12" i="1" s="1"/>
  <c r="I10" i="1"/>
  <c r="I12" i="1" s="1"/>
  <c r="H10" i="1"/>
  <c r="H12" i="1" s="1"/>
  <c r="G10" i="1"/>
  <c r="G12" i="1" s="1"/>
  <c r="F10" i="1"/>
  <c r="F12" i="1" s="1"/>
  <c r="E10" i="1"/>
  <c r="E12" i="1" s="1"/>
  <c r="D10" i="1"/>
  <c r="D12" i="1" s="1"/>
  <c r="M8" i="1"/>
  <c r="M5" i="1" s="1"/>
  <c r="I8" i="1"/>
  <c r="I5" i="1" s="1"/>
  <c r="E8" i="1"/>
  <c r="E5" i="1" s="1"/>
  <c r="O7" i="1"/>
  <c r="O4" i="1" s="1"/>
  <c r="O6" i="1" s="1"/>
  <c r="K7" i="1"/>
  <c r="K4" i="1" s="1"/>
  <c r="K6" i="1" s="1"/>
  <c r="G7" i="1"/>
  <c r="G4" i="1" s="1"/>
  <c r="G6" i="1" s="1"/>
  <c r="P72" i="1" l="1"/>
  <c r="P69" i="1" s="1"/>
  <c r="E9" i="1"/>
  <c r="E4" i="1"/>
  <c r="E6" i="1" s="1"/>
  <c r="I9" i="1"/>
  <c r="I4" i="1"/>
  <c r="I6" i="1" s="1"/>
  <c r="M9" i="1"/>
  <c r="M4" i="1"/>
  <c r="M6" i="1" s="1"/>
  <c r="P12" i="1"/>
  <c r="P7" i="1"/>
  <c r="F9" i="1"/>
  <c r="F4" i="1"/>
  <c r="F6" i="1" s="1"/>
  <c r="N9" i="1"/>
  <c r="N4" i="1"/>
  <c r="N6" i="1" s="1"/>
  <c r="H69" i="1"/>
  <c r="H73" i="1"/>
  <c r="Q12" i="1"/>
  <c r="Q7" i="1"/>
  <c r="P18" i="1"/>
  <c r="T18" i="1"/>
  <c r="T39" i="1"/>
  <c r="S85" i="1"/>
  <c r="D7" i="1"/>
  <c r="H7" i="1"/>
  <c r="L7" i="1"/>
  <c r="U7" i="1"/>
  <c r="T10" i="1"/>
  <c r="T12" i="1" s="1"/>
  <c r="Q11" i="1"/>
  <c r="Q8" i="1" s="1"/>
  <c r="Q5" i="1" s="1"/>
  <c r="Z11" i="1"/>
  <c r="Z8" i="1" s="1"/>
  <c r="S13" i="1"/>
  <c r="S15" i="1" s="1"/>
  <c r="P14" i="1"/>
  <c r="P15" i="1" s="1"/>
  <c r="E18" i="1"/>
  <c r="I18" i="1"/>
  <c r="M18" i="1"/>
  <c r="P21" i="1"/>
  <c r="U21" i="1"/>
  <c r="T24" i="1"/>
  <c r="L27" i="1"/>
  <c r="S40" i="1"/>
  <c r="D45" i="1"/>
  <c r="H45" i="1"/>
  <c r="L45" i="1"/>
  <c r="S60" i="1"/>
  <c r="J73" i="1"/>
  <c r="T72" i="1"/>
  <c r="T69" i="1" s="1"/>
  <c r="S77" i="1"/>
  <c r="S79" i="1" s="1"/>
  <c r="F71" i="1"/>
  <c r="T77" i="1"/>
  <c r="J79" i="1"/>
  <c r="N68" i="1"/>
  <c r="N70" i="1" s="1"/>
  <c r="K88" i="1"/>
  <c r="T86" i="1"/>
  <c r="T88" i="1" s="1"/>
  <c r="G88" i="1"/>
  <c r="K9" i="1"/>
  <c r="S12" i="1"/>
  <c r="T21" i="1"/>
  <c r="U43" i="1"/>
  <c r="U40" i="1"/>
  <c r="U42" i="1" s="1"/>
  <c r="S54" i="1"/>
  <c r="E71" i="1"/>
  <c r="E76" i="1"/>
  <c r="M71" i="1"/>
  <c r="M76" i="1"/>
  <c r="J80" i="1"/>
  <c r="T83" i="1"/>
  <c r="N80" i="1"/>
  <c r="N82" i="1" s="1"/>
  <c r="N85" i="1"/>
  <c r="T13" i="1"/>
  <c r="T15" i="1" s="1"/>
  <c r="S16" i="1"/>
  <c r="S18" i="1" s="1"/>
  <c r="P17" i="1"/>
  <c r="Z19" i="1"/>
  <c r="T25" i="1"/>
  <c r="T27" i="1" s="1"/>
  <c r="N27" i="1"/>
  <c r="P81" i="1"/>
  <c r="T33" i="1"/>
  <c r="D34" i="1"/>
  <c r="D36" i="1" s="1"/>
  <c r="P38" i="1"/>
  <c r="S43" i="1"/>
  <c r="U44" i="1"/>
  <c r="U35" i="1" s="1"/>
  <c r="U5" i="1" s="1"/>
  <c r="J45" i="1"/>
  <c r="U54" i="1"/>
  <c r="T53" i="1"/>
  <c r="T35" i="1" s="1"/>
  <c r="T5" i="1" s="1"/>
  <c r="Z56" i="1"/>
  <c r="G68" i="1"/>
  <c r="G70" i="1" s="1"/>
  <c r="L73" i="1"/>
  <c r="E72" i="1"/>
  <c r="E69" i="1" s="1"/>
  <c r="Q75" i="1"/>
  <c r="Z75" i="1" s="1"/>
  <c r="Z72" i="1" s="1"/>
  <c r="I69" i="1"/>
  <c r="F79" i="1"/>
  <c r="F81" i="1"/>
  <c r="F69" i="1" s="1"/>
  <c r="S84" i="1"/>
  <c r="S81" i="1" s="1"/>
  <c r="T84" i="1"/>
  <c r="T81" i="1" s="1"/>
  <c r="J81" i="1"/>
  <c r="J85" i="1"/>
  <c r="Z87" i="1"/>
  <c r="O81" i="1"/>
  <c r="G9" i="1"/>
  <c r="O9" i="1"/>
  <c r="Q27" i="1"/>
  <c r="P43" i="1"/>
  <c r="P45" i="1" s="1"/>
  <c r="P40" i="1"/>
  <c r="U51" i="1"/>
  <c r="T74" i="1"/>
  <c r="Q78" i="1"/>
  <c r="U78" i="1"/>
  <c r="U79" i="1" s="1"/>
  <c r="S78" i="1"/>
  <c r="D72" i="1"/>
  <c r="D69" i="1" s="1"/>
  <c r="Z78" i="1"/>
  <c r="L72" i="1"/>
  <c r="F80" i="1"/>
  <c r="F85" i="1"/>
  <c r="U81" i="1"/>
  <c r="J7" i="1"/>
  <c r="T11" i="1"/>
  <c r="S37" i="1"/>
  <c r="F36" i="1"/>
  <c r="J36" i="1"/>
  <c r="N36" i="1"/>
  <c r="T51" i="1"/>
  <c r="Z49" i="1"/>
  <c r="T43" i="1"/>
  <c r="S44" i="1"/>
  <c r="S41" i="1"/>
  <c r="S35" i="1" s="1"/>
  <c r="S5" i="1" s="1"/>
  <c r="P51" i="1"/>
  <c r="I68" i="1"/>
  <c r="I70" i="1" s="1"/>
  <c r="D73" i="1"/>
  <c r="J69" i="1"/>
  <c r="Q74" i="1"/>
  <c r="I76" i="1"/>
  <c r="H79" i="1"/>
  <c r="L79" i="1"/>
  <c r="Q86" i="1"/>
  <c r="Q88" i="1" s="1"/>
  <c r="O88" i="1"/>
  <c r="Q37" i="1"/>
  <c r="T38" i="1"/>
  <c r="K68" i="1"/>
  <c r="K70" i="1" s="1"/>
  <c r="Q77" i="1"/>
  <c r="Q79" i="1" s="1"/>
  <c r="Z77" i="1"/>
  <c r="P77" i="1"/>
  <c r="P79" i="1" s="1"/>
  <c r="D81" i="1"/>
  <c r="Q84" i="1"/>
  <c r="Q81" i="1" s="1"/>
  <c r="L81" i="1"/>
  <c r="S51" i="1"/>
  <c r="T54" i="1"/>
  <c r="H70" i="1"/>
  <c r="N69" i="1"/>
  <c r="S75" i="1"/>
  <c r="S72" i="1" s="1"/>
  <c r="S69" i="1" s="1"/>
  <c r="G76" i="1"/>
  <c r="O76" i="1"/>
  <c r="T78" i="1"/>
  <c r="Q83" i="1"/>
  <c r="D80" i="1"/>
  <c r="D82" i="1" s="1"/>
  <c r="L80" i="1"/>
  <c r="P83" i="1"/>
  <c r="H85" i="1"/>
  <c r="Z58" i="1"/>
  <c r="Z52" i="1" s="1"/>
  <c r="S74" i="1"/>
  <c r="U75" i="1"/>
  <c r="U72" i="1" s="1"/>
  <c r="U69" i="1" s="1"/>
  <c r="S86" i="1"/>
  <c r="S88" i="1" s="1"/>
  <c r="U87" i="1"/>
  <c r="P74" i="1"/>
  <c r="U74" i="1"/>
  <c r="P86" i="1"/>
  <c r="P88" i="1" s="1"/>
  <c r="U86" i="1"/>
  <c r="U88" i="1" s="1"/>
  <c r="U76" i="1" l="1"/>
  <c r="U71" i="1"/>
  <c r="P80" i="1"/>
  <c r="P82" i="1" s="1"/>
  <c r="P85" i="1"/>
  <c r="Q85" i="1"/>
  <c r="Q80" i="1"/>
  <c r="Q82" i="1" s="1"/>
  <c r="S34" i="1"/>
  <c r="S36" i="1" s="1"/>
  <c r="S39" i="1"/>
  <c r="T71" i="1"/>
  <c r="T76" i="1"/>
  <c r="O82" i="1"/>
  <c r="O69" i="1"/>
  <c r="O70" i="1" s="1"/>
  <c r="Z53" i="1"/>
  <c r="Z38" i="1"/>
  <c r="Z35" i="1" s="1"/>
  <c r="J82" i="1"/>
  <c r="U45" i="1"/>
  <c r="U34" i="1"/>
  <c r="U36" i="1" s="1"/>
  <c r="U9" i="1"/>
  <c r="Q9" i="1"/>
  <c r="P76" i="1"/>
  <c r="P71" i="1"/>
  <c r="S76" i="1"/>
  <c r="S71" i="1"/>
  <c r="L82" i="1"/>
  <c r="D68" i="1"/>
  <c r="D70" i="1" s="1"/>
  <c r="F82" i="1"/>
  <c r="Z10" i="1"/>
  <c r="Z7" i="1" s="1"/>
  <c r="Z16" i="1"/>
  <c r="Z74" i="1"/>
  <c r="Z71" i="1" s="1"/>
  <c r="E73" i="1"/>
  <c r="E68" i="1"/>
  <c r="E70" i="1" s="1"/>
  <c r="T79" i="1"/>
  <c r="Z5" i="1"/>
  <c r="L4" i="1"/>
  <c r="L6" i="1" s="1"/>
  <c r="L9" i="1"/>
  <c r="S80" i="1"/>
  <c r="S82" i="1" s="1"/>
  <c r="T7" i="1"/>
  <c r="S7" i="1"/>
  <c r="P8" i="1"/>
  <c r="P5" i="1" s="1"/>
  <c r="Z83" i="1"/>
  <c r="Z84" i="1"/>
  <c r="Z81" i="1" s="1"/>
  <c r="Z69" i="1" s="1"/>
  <c r="U80" i="1"/>
  <c r="U82" i="1" s="1"/>
  <c r="Q71" i="1"/>
  <c r="Q76" i="1"/>
  <c r="T45" i="1"/>
  <c r="T34" i="1"/>
  <c r="T36" i="1" s="1"/>
  <c r="J9" i="1"/>
  <c r="J4" i="1"/>
  <c r="J6" i="1" s="1"/>
  <c r="L69" i="1"/>
  <c r="Z86" i="1"/>
  <c r="L68" i="1"/>
  <c r="L70" i="1" s="1"/>
  <c r="S45" i="1"/>
  <c r="F68" i="1"/>
  <c r="F70" i="1" s="1"/>
  <c r="F73" i="1"/>
  <c r="J68" i="1"/>
  <c r="J70" i="1" s="1"/>
  <c r="H4" i="1"/>
  <c r="H6" i="1" s="1"/>
  <c r="H9" i="1"/>
  <c r="Q39" i="1"/>
  <c r="Q34" i="1"/>
  <c r="Q36" i="1" s="1"/>
  <c r="Z43" i="1"/>
  <c r="Z40" i="1"/>
  <c r="Z34" i="1" s="1"/>
  <c r="P42" i="1"/>
  <c r="P34" i="1"/>
  <c r="P36" i="1" s="1"/>
  <c r="Q72" i="1"/>
  <c r="Q69" i="1" s="1"/>
  <c r="P35" i="1"/>
  <c r="P39" i="1"/>
  <c r="T85" i="1"/>
  <c r="T80" i="1"/>
  <c r="T82" i="1" s="1"/>
  <c r="M73" i="1"/>
  <c r="M68" i="1"/>
  <c r="M70" i="1" s="1"/>
  <c r="S42" i="1"/>
  <c r="D4" i="1"/>
  <c r="D6" i="1" s="1"/>
  <c r="D9" i="1"/>
  <c r="Q73" i="1" l="1"/>
  <c r="Q68" i="1"/>
  <c r="Q70" i="1" s="1"/>
  <c r="T4" i="1"/>
  <c r="T6" i="1" s="1"/>
  <c r="T9" i="1"/>
  <c r="P9" i="1"/>
  <c r="U4" i="1"/>
  <c r="U6" i="1" s="1"/>
  <c r="U68" i="1"/>
  <c r="U70" i="1" s="1"/>
  <c r="U73" i="1"/>
  <c r="P68" i="1"/>
  <c r="P70" i="1" s="1"/>
  <c r="P73" i="1"/>
  <c r="Z4" i="1"/>
  <c r="S68" i="1"/>
  <c r="S70" i="1" s="1"/>
  <c r="S73" i="1"/>
  <c r="T73" i="1"/>
  <c r="T68" i="1"/>
  <c r="T70" i="1" s="1"/>
  <c r="Z68" i="1"/>
  <c r="P4" i="1"/>
  <c r="P6" i="1" s="1"/>
  <c r="Q4" i="1"/>
  <c r="Q6" i="1" s="1"/>
  <c r="Z80" i="1"/>
  <c r="S9" i="1"/>
  <c r="S4" i="1"/>
  <c r="S6" i="1" s="1"/>
</calcChain>
</file>

<file path=xl/sharedStrings.xml><?xml version="1.0" encoding="utf-8"?>
<sst xmlns="http://schemas.openxmlformats.org/spreadsheetml/2006/main" count="81" uniqueCount="47">
  <si>
    <t>※RORO船取扱いコンテナ個数入り（2016年10月から）</t>
    <phoneticPr fontId="6"/>
  </si>
  <si>
    <t>ＣＨＥＣＫ！（上半期＋下半期）</t>
    <rPh sb="7" eb="10">
      <t>カミハンキ</t>
    </rPh>
    <rPh sb="11" eb="14">
      <t>シモハンキ</t>
    </rPh>
    <phoneticPr fontId="6"/>
  </si>
  <si>
    <t>項目</t>
    <rPh sb="0" eb="2">
      <t>コウモク</t>
    </rPh>
    <phoneticPr fontId="6"/>
  </si>
  <si>
    <t>１　月</t>
    <rPh sb="2" eb="3">
      <t>ガツ</t>
    </rPh>
    <phoneticPr fontId="6"/>
  </si>
  <si>
    <t>２　月</t>
    <rPh sb="2" eb="3">
      <t>ガツ</t>
    </rPh>
    <phoneticPr fontId="6"/>
  </si>
  <si>
    <t>３　月</t>
    <rPh sb="2" eb="3">
      <t>ガツ</t>
    </rPh>
    <phoneticPr fontId="6"/>
  </si>
  <si>
    <t>４　月</t>
    <rPh sb="2" eb="3">
      <t>ガツ</t>
    </rPh>
    <phoneticPr fontId="6"/>
  </si>
  <si>
    <t>５　月</t>
    <rPh sb="2" eb="3">
      <t>ガツ</t>
    </rPh>
    <phoneticPr fontId="6"/>
  </si>
  <si>
    <t>６　月</t>
    <rPh sb="2" eb="3">
      <t>ガツ</t>
    </rPh>
    <phoneticPr fontId="6"/>
  </si>
  <si>
    <t>７　月</t>
    <rPh sb="2" eb="3">
      <t>ガツ</t>
    </rPh>
    <phoneticPr fontId="6"/>
  </si>
  <si>
    <t>８　月</t>
    <rPh sb="2" eb="3">
      <t>ガツ</t>
    </rPh>
    <phoneticPr fontId="6"/>
  </si>
  <si>
    <t>９　月</t>
    <rPh sb="2" eb="3">
      <t>ガツ</t>
    </rPh>
    <phoneticPr fontId="6"/>
  </si>
  <si>
    <t>１０　月</t>
    <rPh sb="3" eb="4">
      <t>ガツ</t>
    </rPh>
    <phoneticPr fontId="6"/>
  </si>
  <si>
    <t>１１　月</t>
    <rPh sb="3" eb="4">
      <t>ガツ</t>
    </rPh>
    <phoneticPr fontId="6"/>
  </si>
  <si>
    <t>１２　月</t>
    <rPh sb="3" eb="4">
      <t>ガツ</t>
    </rPh>
    <phoneticPr fontId="6"/>
  </si>
  <si>
    <t>累計</t>
    <rPh sb="0" eb="1">
      <t>ルイ</t>
    </rPh>
    <rPh sb="1" eb="2">
      <t>ケイ</t>
    </rPh>
    <phoneticPr fontId="6"/>
  </si>
  <si>
    <t>年間計</t>
    <rPh sb="0" eb="2">
      <t>ネンカン</t>
    </rPh>
    <rPh sb="2" eb="3">
      <t>ケイ</t>
    </rPh>
    <phoneticPr fontId="6"/>
  </si>
  <si>
    <t>上半期計
（１-６月）</t>
    <rPh sb="0" eb="3">
      <t>カミハンキ</t>
    </rPh>
    <rPh sb="3" eb="4">
      <t>ケイ</t>
    </rPh>
    <rPh sb="9" eb="10">
      <t>ガツ</t>
    </rPh>
    <phoneticPr fontId="6"/>
  </si>
  <si>
    <t>下半期計
（７～１２月）</t>
    <rPh sb="0" eb="1">
      <t>シタ</t>
    </rPh>
    <rPh sb="1" eb="3">
      <t>ハンキ</t>
    </rPh>
    <rPh sb="3" eb="4">
      <t>ケイ</t>
    </rPh>
    <rPh sb="10" eb="11">
      <t>ガツ</t>
    </rPh>
    <phoneticPr fontId="6"/>
  </si>
  <si>
    <t>１～２月
累　計</t>
    <rPh sb="3" eb="4">
      <t>ガツ</t>
    </rPh>
    <rPh sb="5" eb="6">
      <t>ルイ</t>
    </rPh>
    <rPh sb="7" eb="8">
      <t>ケイ</t>
    </rPh>
    <phoneticPr fontId="6"/>
  </si>
  <si>
    <t>※表の見方</t>
    <rPh sb="1" eb="2">
      <t>ヒョウ</t>
    </rPh>
    <rPh sb="3" eb="5">
      <t>ミカタ</t>
    </rPh>
    <phoneticPr fontId="6"/>
  </si>
  <si>
    <t>合　計
（内外貿 計）</t>
    <rPh sb="0" eb="1">
      <t>ゴウ</t>
    </rPh>
    <rPh sb="2" eb="3">
      <t>ケイ</t>
    </rPh>
    <rPh sb="5" eb="6">
      <t>ウチ</t>
    </rPh>
    <rPh sb="6" eb="7">
      <t>ガイ</t>
    </rPh>
    <rPh sb="7" eb="8">
      <t>ボウ</t>
    </rPh>
    <rPh sb="9" eb="10">
      <t>ケイ</t>
    </rPh>
    <phoneticPr fontId="6"/>
  </si>
  <si>
    <t>下段：対前年同期比</t>
    <rPh sb="0" eb="2">
      <t>ゲダン</t>
    </rPh>
    <rPh sb="3" eb="4">
      <t>タイ</t>
    </rPh>
    <rPh sb="4" eb="6">
      <t>ゼンネン</t>
    </rPh>
    <rPh sb="6" eb="8">
      <t>ドウキ</t>
    </rPh>
    <rPh sb="8" eb="9">
      <t>ヒ</t>
    </rPh>
    <phoneticPr fontId="6"/>
  </si>
  <si>
    <t>外貿貨物 計</t>
    <rPh sb="0" eb="1">
      <t>ソト</t>
    </rPh>
    <rPh sb="1" eb="2">
      <t>ボウ</t>
    </rPh>
    <rPh sb="2" eb="4">
      <t>カモツ</t>
    </rPh>
    <rPh sb="5" eb="6">
      <t>ケイ</t>
    </rPh>
    <phoneticPr fontId="6"/>
  </si>
  <si>
    <t>実入　計</t>
    <rPh sb="0" eb="1">
      <t>ジツ</t>
    </rPh>
    <rPh sb="1" eb="2">
      <t>イリ</t>
    </rPh>
    <rPh sb="3" eb="4">
      <t>ケイ</t>
    </rPh>
    <phoneticPr fontId="6"/>
  </si>
  <si>
    <t>空　計</t>
    <rPh sb="0" eb="1">
      <t>カラ</t>
    </rPh>
    <rPh sb="2" eb="3">
      <t>ケイ</t>
    </rPh>
    <phoneticPr fontId="6"/>
  </si>
  <si>
    <t>　輸出 計</t>
    <rPh sb="1" eb="3">
      <t>ユシュツ</t>
    </rPh>
    <rPh sb="4" eb="5">
      <t>ケイ</t>
    </rPh>
    <phoneticPr fontId="6"/>
  </si>
  <si>
    <t>実 入</t>
    <rPh sb="0" eb="1">
      <t>ジツ</t>
    </rPh>
    <rPh sb="2" eb="3">
      <t>イリ</t>
    </rPh>
    <phoneticPr fontId="6"/>
  </si>
  <si>
    <t>空</t>
    <rPh sb="0" eb="1">
      <t>カラ</t>
    </rPh>
    <phoneticPr fontId="6"/>
  </si>
  <si>
    <t>輸入 計</t>
    <rPh sb="0" eb="2">
      <t>ユニュウ</t>
    </rPh>
    <rPh sb="3" eb="4">
      <t>ケイ</t>
    </rPh>
    <phoneticPr fontId="6"/>
  </si>
  <si>
    <t>内貿貨物 計</t>
    <rPh sb="0" eb="1">
      <t>ウチ</t>
    </rPh>
    <rPh sb="1" eb="2">
      <t>ボウ</t>
    </rPh>
    <rPh sb="2" eb="4">
      <t>カモツ</t>
    </rPh>
    <rPh sb="5" eb="6">
      <t>ケイ</t>
    </rPh>
    <phoneticPr fontId="6"/>
  </si>
  <si>
    <t>移出 計</t>
    <rPh sb="0" eb="2">
      <t>イシュツ</t>
    </rPh>
    <rPh sb="3" eb="4">
      <t>ケイ</t>
    </rPh>
    <phoneticPr fontId="6"/>
  </si>
  <si>
    <t>移入 計</t>
    <rPh sb="0" eb="2">
      <t>イニュウ</t>
    </rPh>
    <rPh sb="3" eb="4">
      <t>ケイ</t>
    </rPh>
    <phoneticPr fontId="6"/>
  </si>
  <si>
    <r>
      <t>（注１）「ＴＥＵ」とは、２０フィートタイプのコンテナを基礎数値としてコンテナの個数を数える単位で、「</t>
    </r>
    <r>
      <rPr>
        <u/>
        <sz val="11"/>
        <rFont val="ＭＳ Ｐ明朝"/>
        <family val="1"/>
        <charset val="128"/>
      </rPr>
      <t>T</t>
    </r>
    <r>
      <rPr>
        <sz val="11"/>
        <rFont val="ＭＳ Ｐ明朝"/>
        <family val="1"/>
        <charset val="128"/>
      </rPr>
      <t xml:space="preserve">wenty-foot </t>
    </r>
    <r>
      <rPr>
        <u/>
        <sz val="11"/>
        <rFont val="ＭＳ Ｐ明朝"/>
        <family val="1"/>
        <charset val="128"/>
      </rPr>
      <t>E</t>
    </r>
    <r>
      <rPr>
        <sz val="11"/>
        <rFont val="ＭＳ Ｐ明朝"/>
        <family val="1"/>
        <charset val="128"/>
      </rPr>
      <t xml:space="preserve">quivalent </t>
    </r>
    <r>
      <rPr>
        <u/>
        <sz val="11"/>
        <rFont val="ＭＳ Ｐ明朝"/>
        <family val="1"/>
        <charset val="128"/>
      </rPr>
      <t>Ｕ</t>
    </r>
    <r>
      <rPr>
        <sz val="11"/>
        <rFont val="ＭＳ Ｐ明朝"/>
        <family val="1"/>
        <charset val="128"/>
      </rPr>
      <t>ｎｉｔｓ」の略です。</t>
    </r>
    <rPh sb="1" eb="2">
      <t>チュウ</t>
    </rPh>
    <rPh sb="27" eb="29">
      <t>キソ</t>
    </rPh>
    <rPh sb="29" eb="31">
      <t>スウチ</t>
    </rPh>
    <rPh sb="39" eb="41">
      <t>コスウ</t>
    </rPh>
    <rPh sb="42" eb="43">
      <t>カゾ</t>
    </rPh>
    <rPh sb="45" eb="47">
      <t>タンイ</t>
    </rPh>
    <rPh sb="80" eb="81">
      <t>リャク</t>
    </rPh>
    <phoneticPr fontId="6"/>
  </si>
  <si>
    <t>　　　　２０フィートタイプのコンテナ１個を「１ＴＥＵ」、４０フィートタイプのコンテナ１個を「２ＴＥＵ」と数えます。</t>
    <rPh sb="19" eb="20">
      <t>コ</t>
    </rPh>
    <rPh sb="52" eb="53">
      <t>カゾ</t>
    </rPh>
    <phoneticPr fontId="6"/>
  </si>
  <si>
    <t>（注２）港湾調査規則により、国内の他の港湾で一旦中継（積卸し）され、外国との間で取引のあった貨物は内貿貨物に含みます。</t>
    <rPh sb="1" eb="2">
      <t>チュウ</t>
    </rPh>
    <rPh sb="4" eb="6">
      <t>コウワン</t>
    </rPh>
    <rPh sb="6" eb="8">
      <t>チョウサ</t>
    </rPh>
    <rPh sb="8" eb="10">
      <t>キソク</t>
    </rPh>
    <rPh sb="14" eb="16">
      <t>コクナイ</t>
    </rPh>
    <rPh sb="17" eb="18">
      <t>タ</t>
    </rPh>
    <rPh sb="19" eb="21">
      <t>コウワン</t>
    </rPh>
    <rPh sb="22" eb="24">
      <t>イッタン</t>
    </rPh>
    <rPh sb="24" eb="26">
      <t>チュウケイ</t>
    </rPh>
    <rPh sb="27" eb="28">
      <t>ツ</t>
    </rPh>
    <rPh sb="28" eb="29">
      <t>オロシ</t>
    </rPh>
    <rPh sb="34" eb="36">
      <t>ガイコク</t>
    </rPh>
    <rPh sb="38" eb="39">
      <t>アイダ</t>
    </rPh>
    <rPh sb="40" eb="42">
      <t>トリヒキ</t>
    </rPh>
    <rPh sb="46" eb="48">
      <t>カモツ</t>
    </rPh>
    <rPh sb="49" eb="50">
      <t>ウチ</t>
    </rPh>
    <rPh sb="50" eb="51">
      <t>ボウ</t>
    </rPh>
    <rPh sb="51" eb="53">
      <t>カモツ</t>
    </rPh>
    <rPh sb="54" eb="55">
      <t>フク</t>
    </rPh>
    <phoneticPr fontId="6"/>
  </si>
  <si>
    <t>（注３）数値は速報値であるため、将来修正される場合があります。</t>
    <rPh sb="1" eb="2">
      <t>チュウ</t>
    </rPh>
    <rPh sb="4" eb="6">
      <t>スウチ</t>
    </rPh>
    <rPh sb="7" eb="9">
      <t>ソクホウ</t>
    </rPh>
    <rPh sb="9" eb="10">
      <t>チ</t>
    </rPh>
    <rPh sb="16" eb="18">
      <t>ショウライ</t>
    </rPh>
    <rPh sb="18" eb="20">
      <t>シュウセイ</t>
    </rPh>
    <rPh sb="23" eb="25">
      <t>バアイ</t>
    </rPh>
    <phoneticPr fontId="6"/>
  </si>
  <si>
    <t>《再　掲》</t>
    <rPh sb="1" eb="2">
      <t>サイ</t>
    </rPh>
    <rPh sb="3" eb="4">
      <t>ケイ</t>
    </rPh>
    <phoneticPr fontId="6"/>
  </si>
  <si>
    <t>項　目</t>
    <rPh sb="0" eb="1">
      <t>コウ</t>
    </rPh>
    <rPh sb="2" eb="3">
      <t>メ</t>
    </rPh>
    <phoneticPr fontId="6"/>
  </si>
  <si>
    <t>累計</t>
    <rPh sb="0" eb="2">
      <t>ルイケイ</t>
    </rPh>
    <phoneticPr fontId="6"/>
  </si>
  <si>
    <t xml:space="preserve"> </t>
    <phoneticPr fontId="6"/>
  </si>
  <si>
    <t>合　計</t>
    <rPh sb="0" eb="1">
      <t>ゴウ</t>
    </rPh>
    <rPh sb="2" eb="3">
      <t>ケイ</t>
    </rPh>
    <phoneticPr fontId="6"/>
  </si>
  <si>
    <t>輸移出</t>
    <rPh sb="0" eb="1">
      <t>ユ</t>
    </rPh>
    <rPh sb="1" eb="3">
      <t>イシュツ</t>
    </rPh>
    <phoneticPr fontId="6"/>
  </si>
  <si>
    <t>輸移入</t>
    <rPh sb="0" eb="1">
      <t>ユ</t>
    </rPh>
    <rPh sb="1" eb="3">
      <t>イニュウ</t>
    </rPh>
    <phoneticPr fontId="6"/>
  </si>
  <si>
    <t>清水港統計月報　＊海上コンテナ取扱数量（２０フィートコンテナ換算個数、ＴＥＵ）＊　《2021年（令和3年）12月　確報値》</t>
    <rPh sb="0" eb="2">
      <t>シミズ</t>
    </rPh>
    <rPh sb="2" eb="3">
      <t>コウ</t>
    </rPh>
    <rPh sb="3" eb="5">
      <t>トウケイ</t>
    </rPh>
    <rPh sb="5" eb="7">
      <t>ゲッポウ</t>
    </rPh>
    <rPh sb="9" eb="11">
      <t>カイジョウ</t>
    </rPh>
    <rPh sb="15" eb="17">
      <t>トリアツカイ</t>
    </rPh>
    <rPh sb="17" eb="18">
      <t>カズ</t>
    </rPh>
    <rPh sb="18" eb="19">
      <t>リョウ</t>
    </rPh>
    <rPh sb="30" eb="32">
      <t>カンサン</t>
    </rPh>
    <rPh sb="32" eb="34">
      <t>コスウ</t>
    </rPh>
    <rPh sb="48" eb="50">
      <t>レイワ</t>
    </rPh>
    <rPh sb="51" eb="52">
      <t>ネン</t>
    </rPh>
    <rPh sb="55" eb="56">
      <t>ツキ</t>
    </rPh>
    <rPh sb="57" eb="59">
      <t>カクホウ</t>
    </rPh>
    <rPh sb="59" eb="60">
      <t>チ</t>
    </rPh>
    <phoneticPr fontId="6"/>
  </si>
  <si>
    <t>上段：2021年値(確報値)</t>
    <rPh sb="0" eb="2">
      <t>ジョウダン</t>
    </rPh>
    <rPh sb="7" eb="8">
      <t>ネン</t>
    </rPh>
    <rPh sb="8" eb="9">
      <t>チ</t>
    </rPh>
    <rPh sb="10" eb="12">
      <t>カクホウ</t>
    </rPh>
    <rPh sb="12" eb="13">
      <t>チ</t>
    </rPh>
    <phoneticPr fontId="6"/>
  </si>
  <si>
    <t>(中段)2020年値(確報値)</t>
    <rPh sb="1" eb="3">
      <t>チュウダン</t>
    </rPh>
    <rPh sb="8" eb="9">
      <t>ネン</t>
    </rPh>
    <rPh sb="9" eb="10">
      <t>チ</t>
    </rPh>
    <rPh sb="11" eb="13">
      <t>カクホウ</t>
    </rPh>
    <rPh sb="13" eb="14">
      <t>チ</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</si>
</sst>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76" formatCode="#,##0_);[Red]\(#,##0\)"/>
    <numFmt numFmtId="177" formatCode="\(#,###\)"/>
    <numFmt numFmtId="178" formatCode="\(0,000\)"/>
    <numFmt numFmtId="179" formatCode="0.0%"/>
    <numFmt numFmtId="180" formatCode="\(000\)"/>
  </numFmts>
  <fonts count="24" x14ac:knownFonts="1">
    <font>
      <sz val="11"/>
      <name val="ＭＳ Ｐゴシック"/>
      <family val="3"/>
      <charset val="128"/>
    </font>
    <font>
      <sz val="11"/>
      <name val="ＭＳ Ｐゴシック"/>
      <family val="3"/>
      <charset val="128"/>
    </font>
    <font>
      <sz val="11"/>
      <name val="ＭＳ Ｐ明朝"/>
      <family val="1"/>
      <charset val="128"/>
    </font>
    <font>
      <sz val="6"/>
      <name val="游ゴシック"/>
      <family val="2"/>
      <charset val="128"/>
      <scheme val="minor"/>
    </font>
    <font>
      <b/>
      <sz val="14"/>
      <name val="ＭＳ Ｐ明朝"/>
      <family val="1"/>
      <charset val="128"/>
    </font>
    <font>
      <b/>
      <sz val="16"/>
      <name val="ＭＳ Ｐ明朝"/>
      <family val="1"/>
      <charset val="128"/>
    </font>
    <font>
      <sz val="6"/>
      <name val="ＭＳ Ｐゴシック"/>
      <family val="3"/>
      <charset val="128"/>
    </font>
    <font>
      <sz val="11"/>
      <color indexed="8"/>
      <name val="ＭＳ Ｐ明朝"/>
      <family val="1"/>
      <charset val="128"/>
    </font>
    <font>
      <b/>
      <sz val="14"/>
      <color indexed="10"/>
      <name val="ＭＳ Ｐ明朝"/>
      <family val="1"/>
      <charset val="128"/>
    </font>
    <font>
      <sz val="11"/>
      <color indexed="10"/>
      <name val="ＭＳ Ｐ明朝"/>
      <family val="1"/>
      <charset val="128"/>
    </font>
    <font>
      <sz val="11"/>
      <color indexed="22"/>
      <name val="ＭＳ Ｐ明朝"/>
      <family val="1"/>
      <charset val="128"/>
    </font>
    <font>
      <sz val="8"/>
      <color indexed="22"/>
      <name val="ＭＳ Ｐ明朝"/>
      <family val="1"/>
      <charset val="128"/>
    </font>
    <font>
      <sz val="12"/>
      <name val="ＭＳ Ｐ明朝"/>
      <family val="1"/>
      <charset val="128"/>
    </font>
    <font>
      <sz val="12"/>
      <color indexed="8"/>
      <name val="ＭＳ Ｐ明朝"/>
      <family val="1"/>
      <charset val="128"/>
    </font>
    <font>
      <b/>
      <i/>
      <sz val="10"/>
      <color indexed="48"/>
      <name val="ＭＳ Ｐ明朝"/>
      <family val="1"/>
      <charset val="128"/>
    </font>
    <font>
      <sz val="12"/>
      <color indexed="22"/>
      <name val="ＭＳ Ｐ明朝"/>
      <family val="1"/>
      <charset val="128"/>
    </font>
    <font>
      <sz val="12"/>
      <name val="ＭＳ Ｐゴシック"/>
      <family val="3"/>
      <charset val="128"/>
    </font>
    <font>
      <sz val="11"/>
      <color indexed="8"/>
      <name val="ＭＳ Ｐゴシック"/>
      <family val="3"/>
      <charset val="128"/>
    </font>
    <font>
      <sz val="11"/>
      <color indexed="22"/>
      <name val="ＭＳ Ｐゴシック"/>
      <family val="3"/>
      <charset val="128"/>
    </font>
    <font>
      <sz val="11"/>
      <color indexed="9"/>
      <name val="ＭＳ Ｐゴシック"/>
      <family val="3"/>
      <charset val="128"/>
    </font>
    <font>
      <b/>
      <sz val="12"/>
      <color indexed="12"/>
      <name val="ＭＳ Ｐゴシック"/>
      <family val="3"/>
      <charset val="128"/>
    </font>
    <font>
      <b/>
      <sz val="12"/>
      <color indexed="10"/>
      <name val="ＭＳ Ｐゴシック"/>
      <family val="3"/>
      <charset val="128"/>
    </font>
    <font>
      <u/>
      <sz val="11"/>
      <name val="ＭＳ Ｐ明朝"/>
      <family val="1"/>
      <charset val="128"/>
    </font>
    <font>
      <b/>
      <sz val="11"/>
      <name val="ＭＳ Ｐゴシック"/>
      <family val="3"/>
      <charset val="128"/>
    </font>
  </fonts>
  <fills count="9">
    <fill>
      <patternFill patternType="none"/>
    </fill>
    <fill>
      <patternFill patternType="gray125"/>
    </fill>
    <fill>
      <patternFill patternType="solid">
        <fgColor indexed="43"/>
        <bgColor indexed="9"/>
      </patternFill>
    </fill>
    <fill>
      <patternFill patternType="solid">
        <fgColor rgb="FFFFFF99"/>
        <bgColor indexed="9"/>
      </patternFill>
    </fill>
    <fill>
      <patternFill patternType="solid">
        <fgColor indexed="41"/>
        <bgColor indexed="9"/>
      </patternFill>
    </fill>
    <fill>
      <patternFill patternType="solid">
        <fgColor indexed="9"/>
        <bgColor indexed="64"/>
      </patternFill>
    </fill>
    <fill>
      <patternFill patternType="solid">
        <fgColor indexed="47"/>
        <bgColor indexed="9"/>
      </patternFill>
    </fill>
    <fill>
      <patternFill patternType="solid">
        <fgColor indexed="41"/>
        <bgColor indexed="64"/>
      </patternFill>
    </fill>
    <fill>
      <patternFill patternType="solid">
        <fgColor indexed="47"/>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double">
        <color indexed="64"/>
      </right>
      <top style="double">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double">
        <color indexed="64"/>
      </left>
      <right style="double">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double">
        <color indexed="64"/>
      </left>
      <right style="double">
        <color indexed="64"/>
      </right>
      <top/>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double">
        <color indexed="64"/>
      </left>
      <right style="double">
        <color indexed="64"/>
      </right>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double">
        <color indexed="64"/>
      </right>
      <top/>
      <bottom style="thin">
        <color indexed="64"/>
      </bottom>
      <diagonal/>
    </border>
    <border>
      <left/>
      <right style="thin">
        <color indexed="64"/>
      </right>
      <top/>
      <bottom style="double">
        <color indexed="64"/>
      </bottom>
      <diagonal/>
    </border>
    <border>
      <left style="thin">
        <color indexed="64"/>
      </left>
      <right style="thin">
        <color indexed="64"/>
      </right>
      <top/>
      <bottom style="hair">
        <color indexed="64"/>
      </bottom>
      <diagonal/>
    </border>
    <border>
      <left style="double">
        <color indexed="64"/>
      </left>
      <right style="double">
        <color indexed="64"/>
      </right>
      <top/>
      <bottom style="hair">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225">
    <xf numFmtId="0" fontId="0" fillId="0" borderId="0" xfId="0">
      <alignment vertical="center"/>
    </xf>
    <xf numFmtId="0" fontId="2" fillId="0" borderId="0" xfId="2" applyFont="1"/>
    <xf numFmtId="0" fontId="4" fillId="0" borderId="0" xfId="2" applyFont="1"/>
    <xf numFmtId="0" fontId="5" fillId="0" borderId="0" xfId="2" applyFont="1"/>
    <xf numFmtId="0" fontId="7" fillId="0" borderId="0" xfId="2" applyFont="1"/>
    <xf numFmtId="0" fontId="8" fillId="0" borderId="0" xfId="2" applyFont="1"/>
    <xf numFmtId="0" fontId="2" fillId="0" borderId="0" xfId="2" applyFont="1" applyAlignment="1">
      <alignment horizontal="right"/>
    </xf>
    <xf numFmtId="0" fontId="9" fillId="0" borderId="0" xfId="2" applyFont="1" applyAlignment="1">
      <alignment horizontal="right"/>
    </xf>
    <xf numFmtId="0" fontId="10" fillId="0" borderId="0" xfId="2" applyFont="1" applyFill="1"/>
    <xf numFmtId="0" fontId="2" fillId="0" borderId="0" xfId="2" applyFont="1" applyFill="1"/>
    <xf numFmtId="0" fontId="2" fillId="0" borderId="0" xfId="0" applyFont="1" applyAlignment="1"/>
    <xf numFmtId="0" fontId="11" fillId="0" borderId="0" xfId="2" applyFont="1" applyFill="1" applyAlignment="1">
      <alignment horizontal="left"/>
    </xf>
    <xf numFmtId="0" fontId="12" fillId="2" borderId="1" xfId="0" applyFont="1" applyFill="1" applyBorder="1" applyAlignment="1">
      <alignment horizontal="center" vertical="center"/>
    </xf>
    <xf numFmtId="0" fontId="13"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wrapText="1"/>
    </xf>
    <xf numFmtId="0" fontId="14" fillId="2" borderId="4" xfId="2" applyFont="1" applyFill="1" applyBorder="1" applyAlignment="1">
      <alignment horizontal="center" vertical="center" wrapText="1"/>
    </xf>
    <xf numFmtId="0" fontId="14" fillId="2" borderId="5" xfId="0" applyFont="1" applyFill="1" applyBorder="1" applyAlignment="1">
      <alignment horizontal="center" vertical="center" wrapText="1"/>
    </xf>
    <xf numFmtId="0" fontId="2" fillId="0" borderId="0" xfId="2" applyFont="1" applyBorder="1" applyAlignment="1">
      <alignment horizontal="center"/>
    </xf>
    <xf numFmtId="0" fontId="15" fillId="0" borderId="1" xfId="0" applyFont="1" applyFill="1" applyBorder="1" applyAlignment="1">
      <alignment horizontal="center" vertical="center" wrapText="1"/>
    </xf>
    <xf numFmtId="176" fontId="0" fillId="0" borderId="1" xfId="0" applyNumberFormat="1" applyFill="1" applyBorder="1" applyAlignment="1">
      <alignment horizontal="right" vertical="center"/>
    </xf>
    <xf numFmtId="176" fontId="1" fillId="0" borderId="2" xfId="0" applyNumberFormat="1" applyFont="1" applyBorder="1" applyAlignment="1">
      <alignment horizontal="right" vertical="center" shrinkToFit="1"/>
    </xf>
    <xf numFmtId="176" fontId="1" fillId="0" borderId="1" xfId="0" applyNumberFormat="1" applyFont="1" applyBorder="1" applyAlignment="1">
      <alignment horizontal="right" vertical="center" shrinkToFit="1"/>
    </xf>
    <xf numFmtId="176" fontId="1" fillId="0" borderId="5" xfId="0" applyNumberFormat="1" applyFont="1" applyBorder="1" applyAlignment="1">
      <alignment horizontal="right" vertical="center" shrinkToFit="1"/>
    </xf>
    <xf numFmtId="176" fontId="17" fillId="0" borderId="5" xfId="0" applyNumberFormat="1" applyFont="1" applyBorder="1" applyAlignment="1">
      <alignment horizontal="right" vertical="center" shrinkToFit="1"/>
    </xf>
    <xf numFmtId="176" fontId="1" fillId="0" borderId="7" xfId="0" applyNumberFormat="1" applyFont="1" applyFill="1" applyBorder="1" applyAlignment="1">
      <alignment horizontal="right" vertical="center" shrinkToFit="1"/>
    </xf>
    <xf numFmtId="176" fontId="0" fillId="0" borderId="0" xfId="0" applyNumberFormat="1">
      <alignment vertical="center"/>
    </xf>
    <xf numFmtId="176" fontId="1" fillId="0" borderId="1" xfId="0" applyNumberFormat="1" applyFont="1" applyFill="1" applyBorder="1" applyAlignment="1">
      <alignment horizontal="right" vertical="center" shrinkToFit="1"/>
    </xf>
    <xf numFmtId="176" fontId="1" fillId="0" borderId="5" xfId="0" applyNumberFormat="1" applyFont="1" applyFill="1" applyBorder="1" applyAlignment="1">
      <alignment horizontal="right" vertical="center" shrinkToFit="1"/>
    </xf>
    <xf numFmtId="176" fontId="0" fillId="0" borderId="0" xfId="0" applyNumberFormat="1" applyBorder="1">
      <alignment vertical="center"/>
    </xf>
    <xf numFmtId="176" fontId="18" fillId="0" borderId="1" xfId="0" applyNumberFormat="1" applyFont="1" applyFill="1" applyBorder="1" applyAlignment="1">
      <alignment horizontal="right" vertical="center" shrinkToFit="1"/>
    </xf>
    <xf numFmtId="177" fontId="1" fillId="0" borderId="9" xfId="1" applyNumberFormat="1" applyFill="1" applyBorder="1" applyAlignment="1">
      <alignment horizontal="right" vertical="center"/>
    </xf>
    <xf numFmtId="177" fontId="1" fillId="0" borderId="9" xfId="1" applyNumberFormat="1" applyFont="1" applyFill="1" applyBorder="1" applyAlignment="1">
      <alignment horizontal="right" vertical="center"/>
    </xf>
    <xf numFmtId="177" fontId="1" fillId="0" borderId="0" xfId="1" applyNumberFormat="1" applyFill="1" applyBorder="1" applyAlignment="1">
      <alignment horizontal="right" vertical="center"/>
    </xf>
    <xf numFmtId="177" fontId="1" fillId="0" borderId="0" xfId="1" applyNumberFormat="1" applyFont="1" applyFill="1" applyBorder="1" applyAlignment="1">
      <alignment horizontal="right" vertical="center"/>
    </xf>
    <xf numFmtId="177" fontId="17" fillId="0" borderId="0" xfId="1" applyNumberFormat="1" applyFont="1" applyFill="1" applyBorder="1" applyAlignment="1">
      <alignment horizontal="right" vertical="center"/>
    </xf>
    <xf numFmtId="177" fontId="1" fillId="0" borderId="8" xfId="1" applyNumberFormat="1" applyFont="1" applyFill="1" applyBorder="1" applyAlignment="1">
      <alignment horizontal="right" vertical="center"/>
    </xf>
    <xf numFmtId="177" fontId="1" fillId="0" borderId="10" xfId="1" applyNumberFormat="1" applyFont="1" applyFill="1" applyBorder="1" applyAlignment="1">
      <alignment horizontal="right" vertical="center"/>
    </xf>
    <xf numFmtId="178" fontId="1" fillId="0" borderId="9" xfId="1" applyNumberFormat="1" applyFont="1" applyFill="1" applyBorder="1" applyAlignment="1">
      <alignment horizontal="right" vertical="center"/>
    </xf>
    <xf numFmtId="178" fontId="1" fillId="0" borderId="11" xfId="1" applyNumberFormat="1" applyFont="1" applyFill="1" applyBorder="1" applyAlignment="1">
      <alignment horizontal="right" vertical="center"/>
    </xf>
    <xf numFmtId="178" fontId="18" fillId="0" borderId="9" xfId="1" applyNumberFormat="1" applyFont="1" applyFill="1" applyBorder="1" applyAlignment="1">
      <alignment horizontal="right" vertical="center"/>
    </xf>
    <xf numFmtId="179" fontId="1" fillId="0" borderId="14" xfId="1" applyNumberFormat="1" applyBorder="1" applyAlignment="1">
      <alignment horizontal="right" vertical="center"/>
    </xf>
    <xf numFmtId="179" fontId="1" fillId="0" borderId="15" xfId="1" applyNumberFormat="1" applyFont="1" applyBorder="1" applyAlignment="1">
      <alignment horizontal="right" vertical="center"/>
    </xf>
    <xf numFmtId="0" fontId="19" fillId="0" borderId="0" xfId="0" applyFont="1">
      <alignment vertical="center"/>
    </xf>
    <xf numFmtId="179" fontId="1" fillId="0" borderId="14" xfId="1" applyNumberFormat="1" applyFont="1" applyBorder="1" applyAlignment="1">
      <alignment horizontal="right" vertical="center"/>
    </xf>
    <xf numFmtId="179" fontId="18" fillId="0" borderId="14" xfId="1" applyNumberFormat="1" applyFont="1" applyFill="1" applyBorder="1" applyAlignment="1">
      <alignment horizontal="right" vertical="center"/>
    </xf>
    <xf numFmtId="176" fontId="1" fillId="0" borderId="9" xfId="1" applyNumberFormat="1" applyFill="1" applyBorder="1">
      <alignment vertical="center"/>
    </xf>
    <xf numFmtId="176" fontId="1" fillId="0" borderId="10" xfId="0" applyNumberFormat="1" applyFont="1" applyFill="1" applyBorder="1" applyAlignment="1">
      <alignment horizontal="right" vertical="center" shrinkToFit="1"/>
    </xf>
    <xf numFmtId="176" fontId="1" fillId="0" borderId="9" xfId="0" applyNumberFormat="1" applyFont="1" applyFill="1" applyBorder="1" applyAlignment="1">
      <alignment horizontal="right" vertical="center" shrinkToFit="1"/>
    </xf>
    <xf numFmtId="176" fontId="1" fillId="0" borderId="11" xfId="0" applyNumberFormat="1" applyFont="1" applyFill="1" applyBorder="1" applyAlignment="1">
      <alignment horizontal="right" vertical="center" shrinkToFit="1"/>
    </xf>
    <xf numFmtId="176" fontId="18" fillId="0" borderId="9" xfId="0" applyNumberFormat="1" applyFont="1" applyFill="1" applyBorder="1" applyAlignment="1">
      <alignment horizontal="right" vertical="center" shrinkToFit="1"/>
    </xf>
    <xf numFmtId="179" fontId="1" fillId="0" borderId="9" xfId="1" applyNumberFormat="1" applyFill="1" applyBorder="1" applyAlignment="1">
      <alignment horizontal="right" vertical="center"/>
    </xf>
    <xf numFmtId="179" fontId="1" fillId="0" borderId="10" xfId="1" applyNumberFormat="1" applyFont="1" applyFill="1" applyBorder="1" applyAlignment="1">
      <alignment horizontal="right" vertical="center"/>
    </xf>
    <xf numFmtId="179" fontId="1" fillId="0" borderId="9" xfId="1" applyNumberFormat="1" applyFont="1" applyFill="1" applyBorder="1" applyAlignment="1">
      <alignment horizontal="right" vertical="center"/>
    </xf>
    <xf numFmtId="179" fontId="18" fillId="0" borderId="9" xfId="1" applyNumberFormat="1" applyFont="1" applyFill="1" applyBorder="1" applyAlignment="1">
      <alignment horizontal="right" vertical="center"/>
    </xf>
    <xf numFmtId="176" fontId="1" fillId="0" borderId="1" xfId="1" applyNumberFormat="1" applyFill="1" applyBorder="1">
      <alignment vertical="center"/>
    </xf>
    <xf numFmtId="179" fontId="1" fillId="0" borderId="18" xfId="1" applyNumberFormat="1" applyFill="1" applyBorder="1" applyAlignment="1">
      <alignment horizontal="right" vertical="center"/>
    </xf>
    <xf numFmtId="179" fontId="1" fillId="0" borderId="19" xfId="1" applyNumberFormat="1" applyFont="1" applyFill="1" applyBorder="1" applyAlignment="1">
      <alignment horizontal="right" vertical="center"/>
    </xf>
    <xf numFmtId="179" fontId="1" fillId="0" borderId="18" xfId="1" applyNumberFormat="1" applyFont="1" applyFill="1" applyBorder="1" applyAlignment="1">
      <alignment horizontal="right" vertical="center"/>
    </xf>
    <xf numFmtId="179" fontId="18" fillId="0" borderId="18" xfId="1" applyNumberFormat="1" applyFont="1" applyFill="1" applyBorder="1" applyAlignment="1">
      <alignment horizontal="right" vertical="center"/>
    </xf>
    <xf numFmtId="179" fontId="1" fillId="0" borderId="14" xfId="1" applyNumberFormat="1" applyFill="1" applyBorder="1" applyAlignment="1">
      <alignment horizontal="right" vertical="center"/>
    </xf>
    <xf numFmtId="179" fontId="1" fillId="0" borderId="15" xfId="1" applyNumberFormat="1" applyFont="1" applyFill="1" applyBorder="1" applyAlignment="1">
      <alignment horizontal="right" vertical="center"/>
    </xf>
    <xf numFmtId="179" fontId="1" fillId="0" borderId="14" xfId="1" applyNumberFormat="1" applyFont="1" applyFill="1" applyBorder="1" applyAlignment="1">
      <alignment horizontal="right" vertical="center"/>
    </xf>
    <xf numFmtId="176" fontId="1" fillId="4" borderId="9" xfId="1" applyNumberFormat="1" applyFill="1" applyBorder="1">
      <alignment vertical="center"/>
    </xf>
    <xf numFmtId="176" fontId="1" fillId="4" borderId="9" xfId="1" applyNumberFormat="1" applyFont="1" applyFill="1" applyBorder="1">
      <alignment vertical="center"/>
    </xf>
    <xf numFmtId="176" fontId="1" fillId="4" borderId="10" xfId="0" applyNumberFormat="1" applyFont="1" applyFill="1" applyBorder="1" applyAlignment="1">
      <alignment horizontal="right" vertical="center" shrinkToFit="1"/>
    </xf>
    <xf numFmtId="176" fontId="1" fillId="4" borderId="9" xfId="0" applyNumberFormat="1" applyFont="1" applyFill="1" applyBorder="1" applyAlignment="1">
      <alignment horizontal="right" vertical="center" shrinkToFit="1"/>
    </xf>
    <xf numFmtId="176" fontId="1" fillId="4" borderId="11" xfId="0" applyNumberFormat="1" applyFont="1" applyFill="1" applyBorder="1" applyAlignment="1">
      <alignment horizontal="right" vertical="center" shrinkToFit="1"/>
    </xf>
    <xf numFmtId="177" fontId="1" fillId="4" borderId="9" xfId="1" applyNumberFormat="1" applyFill="1" applyBorder="1" applyAlignment="1">
      <alignment horizontal="right" vertical="center"/>
    </xf>
    <xf numFmtId="177" fontId="1" fillId="4" borderId="9" xfId="1" applyNumberFormat="1" applyFont="1" applyFill="1" applyBorder="1" applyAlignment="1">
      <alignment horizontal="right" vertical="center"/>
    </xf>
    <xf numFmtId="177" fontId="1" fillId="4" borderId="0" xfId="1" applyNumberFormat="1" applyFill="1" applyBorder="1" applyAlignment="1">
      <alignment horizontal="right" vertical="center"/>
    </xf>
    <xf numFmtId="177" fontId="1" fillId="4" borderId="0" xfId="1" applyNumberFormat="1" applyFont="1" applyFill="1" applyBorder="1" applyAlignment="1">
      <alignment horizontal="right" vertical="center"/>
    </xf>
    <xf numFmtId="177" fontId="17" fillId="4" borderId="0" xfId="1" applyNumberFormat="1" applyFont="1" applyFill="1" applyBorder="1" applyAlignment="1">
      <alignment horizontal="right" vertical="center"/>
    </xf>
    <xf numFmtId="177" fontId="1" fillId="4" borderId="8" xfId="1" applyNumberFormat="1" applyFont="1" applyFill="1" applyBorder="1" applyAlignment="1">
      <alignment horizontal="right" vertical="center"/>
    </xf>
    <xf numFmtId="177" fontId="1" fillId="4" borderId="10" xfId="1" applyNumberFormat="1" applyFont="1" applyFill="1" applyBorder="1" applyAlignment="1">
      <alignment horizontal="right" vertical="center"/>
    </xf>
    <xf numFmtId="178" fontId="1" fillId="4" borderId="9" xfId="1" applyNumberFormat="1" applyFont="1" applyFill="1" applyBorder="1" applyAlignment="1">
      <alignment horizontal="right" vertical="center"/>
    </xf>
    <xf numFmtId="178" fontId="1" fillId="4" borderId="11" xfId="1" applyNumberFormat="1" applyFont="1" applyFill="1" applyBorder="1" applyAlignment="1">
      <alignment horizontal="right" vertical="center"/>
    </xf>
    <xf numFmtId="179" fontId="1" fillId="4" borderId="9" xfId="1" applyNumberFormat="1" applyFill="1" applyBorder="1">
      <alignment vertical="center"/>
    </xf>
    <xf numFmtId="179" fontId="1" fillId="4" borderId="9" xfId="1" applyNumberFormat="1" applyFont="1" applyFill="1" applyBorder="1">
      <alignment vertical="center"/>
    </xf>
    <xf numFmtId="179" fontId="1" fillId="4" borderId="10" xfId="1" applyNumberFormat="1" applyFont="1" applyFill="1" applyBorder="1" applyAlignment="1">
      <alignment horizontal="right" vertical="center"/>
    </xf>
    <xf numFmtId="179" fontId="1" fillId="4" borderId="10" xfId="1" applyNumberFormat="1" applyFont="1" applyFill="1" applyBorder="1">
      <alignment vertical="center"/>
    </xf>
    <xf numFmtId="179" fontId="18" fillId="0" borderId="9" xfId="1" applyNumberFormat="1" applyFont="1" applyFill="1" applyBorder="1">
      <alignment vertical="center"/>
    </xf>
    <xf numFmtId="176" fontId="2" fillId="4" borderId="8" xfId="0" applyNumberFormat="1" applyFont="1" applyFill="1" applyBorder="1" applyAlignment="1">
      <alignment horizontal="center" vertical="center" wrapText="1"/>
    </xf>
    <xf numFmtId="176" fontId="1" fillId="0" borderId="1" xfId="1" applyNumberFormat="1" applyFont="1" applyFill="1" applyBorder="1">
      <alignment vertical="center"/>
    </xf>
    <xf numFmtId="176" fontId="1" fillId="0" borderId="2" xfId="1" applyNumberFormat="1" applyFont="1" applyFill="1" applyBorder="1">
      <alignment vertical="center"/>
    </xf>
    <xf numFmtId="0" fontId="2" fillId="4" borderId="8" xfId="0" applyFont="1" applyFill="1" applyBorder="1" applyAlignment="1">
      <alignment horizontal="center" vertical="center" wrapText="1"/>
    </xf>
    <xf numFmtId="179" fontId="1" fillId="0" borderId="21" xfId="1" applyNumberFormat="1" applyFont="1" applyFill="1" applyBorder="1">
      <alignment vertical="center"/>
    </xf>
    <xf numFmtId="179" fontId="1" fillId="0" borderId="22" xfId="1" applyNumberFormat="1" applyFont="1" applyFill="1" applyBorder="1" applyAlignment="1">
      <alignment horizontal="right" vertical="center"/>
    </xf>
    <xf numFmtId="179" fontId="1" fillId="0" borderId="22" xfId="1" applyNumberFormat="1" applyFont="1" applyFill="1" applyBorder="1">
      <alignment vertical="center"/>
    </xf>
    <xf numFmtId="0" fontId="0" fillId="0" borderId="0" xfId="0" applyFill="1">
      <alignment vertical="center"/>
    </xf>
    <xf numFmtId="179" fontId="18" fillId="0" borderId="21" xfId="1" applyNumberFormat="1" applyFont="1" applyFill="1" applyBorder="1">
      <alignment vertical="center"/>
    </xf>
    <xf numFmtId="176" fontId="1" fillId="0" borderId="9" xfId="1" applyNumberFormat="1" applyFont="1" applyFill="1" applyBorder="1">
      <alignment vertical="center"/>
    </xf>
    <xf numFmtId="176" fontId="1" fillId="0" borderId="8" xfId="0" applyNumberFormat="1" applyFont="1" applyFill="1" applyBorder="1" applyAlignment="1">
      <alignment horizontal="right" vertical="center" shrinkToFit="1"/>
    </xf>
    <xf numFmtId="0" fontId="2" fillId="4" borderId="16" xfId="0" applyFont="1" applyFill="1" applyBorder="1" applyAlignment="1">
      <alignment horizontal="center" vertical="center" wrapText="1"/>
    </xf>
    <xf numFmtId="179" fontId="1" fillId="0" borderId="18" xfId="1" applyNumberFormat="1" applyFont="1" applyFill="1" applyBorder="1">
      <alignment vertical="center"/>
    </xf>
    <xf numFmtId="179" fontId="1" fillId="0" borderId="19" xfId="1" applyNumberFormat="1" applyFont="1" applyFill="1" applyBorder="1">
      <alignment vertical="center"/>
    </xf>
    <xf numFmtId="179" fontId="1" fillId="0" borderId="9" xfId="1" applyNumberFormat="1" applyFont="1" applyFill="1" applyBorder="1">
      <alignment vertical="center"/>
    </xf>
    <xf numFmtId="176" fontId="1" fillId="4" borderId="7" xfId="0" applyNumberFormat="1" applyFont="1" applyFill="1" applyBorder="1" applyAlignment="1">
      <alignment horizontal="right" vertical="center" shrinkToFit="1"/>
    </xf>
    <xf numFmtId="176" fontId="1" fillId="4" borderId="1" xfId="0" applyNumberFormat="1" applyFont="1" applyFill="1" applyBorder="1" applyAlignment="1">
      <alignment horizontal="right" vertical="center" shrinkToFit="1"/>
    </xf>
    <xf numFmtId="176" fontId="1" fillId="4" borderId="5" xfId="0" applyNumberFormat="1" applyFont="1" applyFill="1" applyBorder="1" applyAlignment="1">
      <alignment horizontal="right" vertical="center" shrinkToFit="1"/>
    </xf>
    <xf numFmtId="176" fontId="1" fillId="5" borderId="1" xfId="1" applyNumberFormat="1" applyFont="1" applyFill="1" applyBorder="1">
      <alignment vertical="center"/>
    </xf>
    <xf numFmtId="176" fontId="1" fillId="0" borderId="8" xfId="1" applyNumberFormat="1" applyFont="1" applyFill="1" applyBorder="1">
      <alignment vertical="center"/>
    </xf>
    <xf numFmtId="176" fontId="1" fillId="6" borderId="9" xfId="1" applyNumberFormat="1" applyFont="1" applyFill="1" applyBorder="1">
      <alignment vertical="center"/>
    </xf>
    <xf numFmtId="176" fontId="1" fillId="6" borderId="9" xfId="1" applyNumberFormat="1" applyFill="1" applyBorder="1">
      <alignment vertical="center"/>
    </xf>
    <xf numFmtId="176" fontId="1" fillId="6" borderId="10" xfId="0" applyNumberFormat="1" applyFont="1" applyFill="1" applyBorder="1" applyAlignment="1">
      <alignment horizontal="right" vertical="center" shrinkToFit="1"/>
    </xf>
    <xf numFmtId="176" fontId="1" fillId="6" borderId="9" xfId="0" applyNumberFormat="1" applyFont="1" applyFill="1" applyBorder="1" applyAlignment="1">
      <alignment horizontal="right" vertical="center" shrinkToFit="1"/>
    </xf>
    <xf numFmtId="176" fontId="1" fillId="6" borderId="11" xfId="0" applyNumberFormat="1" applyFont="1" applyFill="1" applyBorder="1" applyAlignment="1">
      <alignment horizontal="right" vertical="center" shrinkToFit="1"/>
    </xf>
    <xf numFmtId="177" fontId="1" fillId="6" borderId="9" xfId="1" applyNumberFormat="1" applyFont="1" applyFill="1" applyBorder="1" applyAlignment="1">
      <alignment horizontal="right" vertical="center"/>
    </xf>
    <xf numFmtId="177" fontId="1" fillId="6" borderId="0" xfId="1" applyNumberFormat="1" applyFont="1" applyFill="1" applyBorder="1" applyAlignment="1">
      <alignment horizontal="right" vertical="center"/>
    </xf>
    <xf numFmtId="177" fontId="17" fillId="6" borderId="0" xfId="1" applyNumberFormat="1" applyFont="1" applyFill="1" applyBorder="1" applyAlignment="1">
      <alignment horizontal="right" vertical="center"/>
    </xf>
    <xf numFmtId="177" fontId="1" fillId="6" borderId="8" xfId="1" applyNumberFormat="1" applyFont="1" applyFill="1" applyBorder="1" applyAlignment="1">
      <alignment horizontal="right" vertical="center"/>
    </xf>
    <xf numFmtId="177" fontId="1" fillId="6" borderId="10" xfId="1" applyNumberFormat="1" applyFont="1" applyFill="1" applyBorder="1" applyAlignment="1">
      <alignment horizontal="right" vertical="center"/>
    </xf>
    <xf numFmtId="178" fontId="1" fillId="6" borderId="9" xfId="1" applyNumberFormat="1" applyFont="1" applyFill="1" applyBorder="1" applyAlignment="1">
      <alignment horizontal="right" vertical="center"/>
    </xf>
    <xf numFmtId="178" fontId="1" fillId="6" borderId="11" xfId="1" applyNumberFormat="1" applyFont="1" applyFill="1" applyBorder="1" applyAlignment="1">
      <alignment horizontal="right" vertical="center"/>
    </xf>
    <xf numFmtId="179" fontId="1" fillId="6" borderId="9" xfId="1" applyNumberFormat="1" applyFont="1" applyFill="1" applyBorder="1">
      <alignment vertical="center"/>
    </xf>
    <xf numFmtId="179" fontId="1" fillId="6" borderId="9" xfId="1" applyNumberFormat="1" applyFill="1" applyBorder="1">
      <alignment vertical="center"/>
    </xf>
    <xf numFmtId="179" fontId="1" fillId="6" borderId="10" xfId="1" applyNumberFormat="1" applyFont="1" applyFill="1" applyBorder="1" applyAlignment="1">
      <alignment horizontal="right" vertical="center"/>
    </xf>
    <xf numFmtId="179" fontId="1" fillId="6" borderId="10" xfId="1" applyNumberFormat="1" applyFont="1" applyFill="1" applyBorder="1">
      <alignment vertical="center"/>
    </xf>
    <xf numFmtId="176" fontId="2" fillId="6" borderId="8" xfId="0" applyNumberFormat="1" applyFont="1" applyFill="1" applyBorder="1" applyAlignment="1">
      <alignment horizontal="center" vertical="center" wrapText="1"/>
    </xf>
    <xf numFmtId="0" fontId="2" fillId="6" borderId="8" xfId="0" applyFont="1" applyFill="1" applyBorder="1" applyAlignment="1">
      <alignment horizontal="center" vertical="center" wrapText="1"/>
    </xf>
    <xf numFmtId="179" fontId="1" fillId="5" borderId="21" xfId="1" applyNumberFormat="1" applyFont="1" applyFill="1" applyBorder="1">
      <alignment vertical="center"/>
    </xf>
    <xf numFmtId="176" fontId="1" fillId="5" borderId="9" xfId="1" applyNumberFormat="1" applyFont="1" applyFill="1" applyBorder="1">
      <alignment vertical="center"/>
    </xf>
    <xf numFmtId="176" fontId="1" fillId="5" borderId="8" xfId="1" applyNumberFormat="1" applyFont="1" applyFill="1" applyBorder="1">
      <alignment vertical="center"/>
    </xf>
    <xf numFmtId="180" fontId="1" fillId="0" borderId="9" xfId="1" applyNumberFormat="1" applyFont="1" applyFill="1" applyBorder="1" applyAlignment="1">
      <alignment horizontal="right" vertical="center"/>
    </xf>
    <xf numFmtId="0" fontId="2" fillId="6" borderId="16" xfId="0" applyFont="1" applyFill="1" applyBorder="1" applyAlignment="1">
      <alignment horizontal="center" vertical="center" wrapText="1"/>
    </xf>
    <xf numFmtId="179" fontId="1" fillId="5" borderId="18" xfId="1" applyNumberFormat="1" applyFont="1" applyFill="1" applyBorder="1">
      <alignment vertical="center"/>
    </xf>
    <xf numFmtId="176" fontId="1" fillId="6" borderId="7" xfId="0" applyNumberFormat="1" applyFont="1" applyFill="1" applyBorder="1" applyAlignment="1">
      <alignment horizontal="right" vertical="center" shrinkToFit="1"/>
    </xf>
    <xf numFmtId="176" fontId="1" fillId="6" borderId="1" xfId="0" applyNumberFormat="1" applyFont="1" applyFill="1" applyBorder="1" applyAlignment="1">
      <alignment horizontal="right" vertical="center" shrinkToFit="1"/>
    </xf>
    <xf numFmtId="176" fontId="1" fillId="6" borderId="5" xfId="0" applyNumberFormat="1" applyFont="1" applyFill="1" applyBorder="1" applyAlignment="1">
      <alignment horizontal="right" vertical="center" shrinkToFit="1"/>
    </xf>
    <xf numFmtId="179" fontId="1" fillId="0" borderId="15" xfId="1" applyNumberFormat="1" applyFont="1" applyFill="1" applyBorder="1">
      <alignment vertical="center"/>
    </xf>
    <xf numFmtId="179" fontId="18" fillId="0" borderId="18" xfId="1" applyNumberFormat="1" applyFont="1" applyFill="1" applyBorder="1">
      <alignment vertical="center"/>
    </xf>
    <xf numFmtId="0" fontId="2" fillId="0" borderId="0" xfId="0" applyFont="1">
      <alignment vertical="center"/>
    </xf>
    <xf numFmtId="0" fontId="1" fillId="0" borderId="0" xfId="0" applyFont="1">
      <alignment vertical="center"/>
    </xf>
    <xf numFmtId="0" fontId="17" fillId="0" borderId="0" xfId="0" applyFont="1">
      <alignment vertical="center"/>
    </xf>
    <xf numFmtId="0" fontId="1" fillId="0" borderId="0" xfId="0" applyFont="1" applyAlignment="1">
      <alignment horizontal="right" vertical="center"/>
    </xf>
    <xf numFmtId="0" fontId="18" fillId="0" borderId="0" xfId="0" applyFont="1" applyFill="1">
      <alignment vertical="center"/>
    </xf>
    <xf numFmtId="38" fontId="2" fillId="0" borderId="0" xfId="1" applyFont="1">
      <alignment vertical="center"/>
    </xf>
    <xf numFmtId="0" fontId="2" fillId="0" borderId="0" xfId="0" applyFont="1" applyAlignment="1">
      <alignment horizontal="left" vertical="center"/>
    </xf>
    <xf numFmtId="0" fontId="23" fillId="0" borderId="0" xfId="0" applyFont="1">
      <alignment vertical="center"/>
    </xf>
    <xf numFmtId="41" fontId="18" fillId="0" borderId="1" xfId="0" applyNumberFormat="1" applyFont="1" applyFill="1" applyBorder="1" applyAlignment="1">
      <alignment horizontal="right" vertical="center" shrinkToFit="1"/>
    </xf>
    <xf numFmtId="176" fontId="1" fillId="7" borderId="1" xfId="1" applyNumberFormat="1" applyFill="1" applyBorder="1">
      <alignment vertical="center"/>
    </xf>
    <xf numFmtId="176" fontId="1" fillId="7" borderId="7" xfId="0" applyNumberFormat="1" applyFont="1" applyFill="1" applyBorder="1" applyAlignment="1">
      <alignment horizontal="right" vertical="center" shrinkToFit="1"/>
    </xf>
    <xf numFmtId="176" fontId="1" fillId="7" borderId="1" xfId="0" applyNumberFormat="1" applyFont="1" applyFill="1" applyBorder="1" applyAlignment="1">
      <alignment horizontal="right" vertical="center" shrinkToFit="1"/>
    </xf>
    <xf numFmtId="176" fontId="1" fillId="7" borderId="5" xfId="0" applyNumberFormat="1" applyFont="1" applyFill="1" applyBorder="1" applyAlignment="1">
      <alignment horizontal="right" vertical="center" shrinkToFit="1"/>
    </xf>
    <xf numFmtId="177" fontId="1" fillId="7" borderId="9" xfId="1" applyNumberFormat="1" applyFill="1" applyBorder="1" applyAlignment="1">
      <alignment horizontal="right" vertical="center"/>
    </xf>
    <xf numFmtId="177" fontId="1" fillId="7" borderId="9" xfId="1" applyNumberFormat="1" applyFont="1" applyFill="1" applyBorder="1" applyAlignment="1">
      <alignment horizontal="right" vertical="center"/>
    </xf>
    <xf numFmtId="177" fontId="1" fillId="7" borderId="0" xfId="1" applyNumberFormat="1" applyFill="1" applyBorder="1" applyAlignment="1">
      <alignment horizontal="right" vertical="center"/>
    </xf>
    <xf numFmtId="177" fontId="1" fillId="7" borderId="0" xfId="1" applyNumberFormat="1" applyFont="1" applyFill="1" applyBorder="1" applyAlignment="1">
      <alignment horizontal="right" vertical="center"/>
    </xf>
    <xf numFmtId="177" fontId="17" fillId="7" borderId="0" xfId="1" applyNumberFormat="1" applyFont="1" applyFill="1" applyBorder="1" applyAlignment="1">
      <alignment horizontal="right" vertical="center"/>
    </xf>
    <xf numFmtId="177" fontId="1" fillId="7" borderId="8" xfId="1" applyNumberFormat="1" applyFont="1" applyFill="1" applyBorder="1" applyAlignment="1">
      <alignment horizontal="right" vertical="center"/>
    </xf>
    <xf numFmtId="177" fontId="1" fillId="7" borderId="10" xfId="1" applyNumberFormat="1" applyFont="1" applyFill="1" applyBorder="1" applyAlignment="1">
      <alignment horizontal="right" vertical="center"/>
    </xf>
    <xf numFmtId="178" fontId="1" fillId="7" borderId="9" xfId="1" applyNumberFormat="1" applyFont="1" applyFill="1" applyBorder="1" applyAlignment="1">
      <alignment horizontal="right" vertical="center"/>
    </xf>
    <xf numFmtId="178" fontId="1" fillId="7" borderId="11" xfId="1" applyNumberFormat="1" applyFont="1" applyFill="1" applyBorder="1" applyAlignment="1">
      <alignment horizontal="right" vertical="center"/>
    </xf>
    <xf numFmtId="179" fontId="1" fillId="7" borderId="9" xfId="1" applyNumberFormat="1" applyFill="1" applyBorder="1" applyAlignment="1">
      <alignment horizontal="right" vertical="center"/>
    </xf>
    <xf numFmtId="179" fontId="1" fillId="7" borderId="10" xfId="1" applyNumberFormat="1" applyFont="1" applyFill="1" applyBorder="1" applyAlignment="1">
      <alignment horizontal="right" vertical="center"/>
    </xf>
    <xf numFmtId="179" fontId="1" fillId="7" borderId="9" xfId="1" applyNumberFormat="1" applyFont="1" applyFill="1" applyBorder="1" applyAlignment="1">
      <alignment horizontal="right" vertical="center"/>
    </xf>
    <xf numFmtId="41" fontId="18" fillId="0" borderId="9" xfId="0" applyNumberFormat="1" applyFont="1" applyFill="1" applyBorder="1" applyAlignment="1">
      <alignment horizontal="right" vertical="center" shrinkToFit="1"/>
    </xf>
    <xf numFmtId="176" fontId="1" fillId="8" borderId="9" xfId="1" applyNumberFormat="1" applyFill="1" applyBorder="1">
      <alignment vertical="center"/>
    </xf>
    <xf numFmtId="176" fontId="1" fillId="8" borderId="10" xfId="0" applyNumberFormat="1" applyFont="1" applyFill="1" applyBorder="1" applyAlignment="1">
      <alignment horizontal="right" vertical="center" shrinkToFit="1"/>
    </xf>
    <xf numFmtId="176" fontId="1" fillId="8" borderId="9" xfId="0" applyNumberFormat="1" applyFont="1" applyFill="1" applyBorder="1" applyAlignment="1">
      <alignment horizontal="right" vertical="center" shrinkToFit="1"/>
    </xf>
    <xf numFmtId="176" fontId="1" fillId="8" borderId="11" xfId="0" applyNumberFormat="1" applyFont="1" applyFill="1" applyBorder="1" applyAlignment="1">
      <alignment horizontal="right" vertical="center" shrinkToFit="1"/>
    </xf>
    <xf numFmtId="177" fontId="1" fillId="8" borderId="9" xfId="1" applyNumberFormat="1" applyFill="1" applyBorder="1" applyAlignment="1">
      <alignment horizontal="right" vertical="center"/>
    </xf>
    <xf numFmtId="177" fontId="1" fillId="8" borderId="9" xfId="1" applyNumberFormat="1" applyFont="1" applyFill="1" applyBorder="1" applyAlignment="1">
      <alignment horizontal="right" vertical="center"/>
    </xf>
    <xf numFmtId="177" fontId="1" fillId="8" borderId="0" xfId="1" applyNumberFormat="1" applyFill="1" applyBorder="1" applyAlignment="1">
      <alignment horizontal="right" vertical="center"/>
    </xf>
    <xf numFmtId="177" fontId="1" fillId="8" borderId="0" xfId="1" applyNumberFormat="1" applyFont="1" applyFill="1" applyBorder="1" applyAlignment="1">
      <alignment horizontal="right" vertical="center"/>
    </xf>
    <xf numFmtId="177" fontId="17" fillId="8" borderId="0" xfId="1" applyNumberFormat="1" applyFont="1" applyFill="1" applyBorder="1" applyAlignment="1">
      <alignment horizontal="right" vertical="center"/>
    </xf>
    <xf numFmtId="177" fontId="1" fillId="8" borderId="8" xfId="1" applyNumberFormat="1" applyFont="1" applyFill="1" applyBorder="1" applyAlignment="1">
      <alignment horizontal="right" vertical="center"/>
    </xf>
    <xf numFmtId="177" fontId="1" fillId="8" borderId="10" xfId="1" applyNumberFormat="1" applyFont="1" applyFill="1" applyBorder="1" applyAlignment="1">
      <alignment horizontal="right" vertical="center"/>
    </xf>
    <xf numFmtId="178" fontId="1" fillId="8" borderId="9" xfId="1" applyNumberFormat="1" applyFont="1" applyFill="1" applyBorder="1" applyAlignment="1">
      <alignment horizontal="right" vertical="center"/>
    </xf>
    <xf numFmtId="178" fontId="1" fillId="8" borderId="11" xfId="1" applyNumberFormat="1" applyFont="1" applyFill="1" applyBorder="1" applyAlignment="1">
      <alignment horizontal="right" vertical="center"/>
    </xf>
    <xf numFmtId="179" fontId="1" fillId="8" borderId="9" xfId="1" applyNumberFormat="1" applyFill="1" applyBorder="1" applyAlignment="1">
      <alignment horizontal="right" vertical="center"/>
    </xf>
    <xf numFmtId="179" fontId="1" fillId="8" borderId="10" xfId="1" applyNumberFormat="1" applyFont="1" applyFill="1" applyBorder="1" applyAlignment="1">
      <alignment horizontal="right" vertical="center"/>
    </xf>
    <xf numFmtId="179" fontId="1" fillId="8" borderId="9" xfId="1" applyNumberFormat="1" applyFont="1" applyFill="1" applyBorder="1" applyAlignment="1">
      <alignment horizontal="right" vertical="center"/>
    </xf>
    <xf numFmtId="0" fontId="21" fillId="8" borderId="2" xfId="0" applyFont="1" applyFill="1" applyBorder="1" applyAlignment="1">
      <alignment horizontal="center" vertical="center" wrapText="1"/>
    </xf>
    <xf numFmtId="0" fontId="21" fillId="8" borderId="6" xfId="0" applyFont="1" applyFill="1" applyBorder="1" applyAlignment="1">
      <alignment horizontal="center" vertical="center" wrapText="1"/>
    </xf>
    <xf numFmtId="0" fontId="21" fillId="8" borderId="5" xfId="0" applyFont="1" applyFill="1" applyBorder="1" applyAlignment="1">
      <alignment horizontal="center" vertical="center" wrapText="1"/>
    </xf>
    <xf numFmtId="0" fontId="21" fillId="8" borderId="8" xfId="0" applyFont="1" applyFill="1" applyBorder="1" applyAlignment="1">
      <alignment horizontal="center" vertical="center" wrapText="1"/>
    </xf>
    <xf numFmtId="0" fontId="21" fillId="8" borderId="0" xfId="0" applyFont="1" applyFill="1" applyBorder="1" applyAlignment="1">
      <alignment horizontal="center" vertical="center" wrapText="1"/>
    </xf>
    <xf numFmtId="0" fontId="21" fillId="8" borderId="11" xfId="0" applyFont="1" applyFill="1" applyBorder="1" applyAlignment="1">
      <alignment horizontal="center" vertical="center" wrapText="1"/>
    </xf>
    <xf numFmtId="0" fontId="0" fillId="8" borderId="9" xfId="0" applyFill="1" applyBorder="1" applyAlignment="1">
      <alignment horizontal="center" vertical="top" wrapText="1"/>
    </xf>
    <xf numFmtId="0" fontId="0" fillId="8" borderId="18" xfId="0" applyFill="1" applyBorder="1" applyAlignment="1">
      <alignment horizontal="center" vertical="top" wrapText="1"/>
    </xf>
    <xf numFmtId="0" fontId="12" fillId="0" borderId="2"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8" xfId="0" applyFont="1" applyFill="1" applyBorder="1" applyAlignment="1">
      <alignment horizontal="center" vertical="center"/>
    </xf>
    <xf numFmtId="0" fontId="12" fillId="2" borderId="1" xfId="0" applyFont="1" applyFill="1" applyBorder="1" applyAlignment="1">
      <alignment horizontal="center" vertical="center"/>
    </xf>
    <xf numFmtId="0" fontId="12" fillId="3" borderId="2" xfId="0" applyFont="1" applyFill="1" applyBorder="1" applyAlignment="1">
      <alignment horizontal="center" vertical="center"/>
    </xf>
    <xf numFmtId="0" fontId="16" fillId="0" borderId="2"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20" fillId="7" borderId="2" xfId="0" applyFont="1" applyFill="1" applyBorder="1" applyAlignment="1">
      <alignment horizontal="center" vertical="center" wrapText="1"/>
    </xf>
    <xf numFmtId="0" fontId="20" fillId="7" borderId="6" xfId="0" applyFont="1" applyFill="1" applyBorder="1" applyAlignment="1">
      <alignment horizontal="center" vertical="center" wrapText="1"/>
    </xf>
    <xf numFmtId="0" fontId="20" fillId="7" borderId="8" xfId="0" applyFont="1" applyFill="1" applyBorder="1" applyAlignment="1">
      <alignment horizontal="center" vertical="center" wrapText="1"/>
    </xf>
    <xf numFmtId="0" fontId="20" fillId="7" borderId="0" xfId="0" applyFont="1" applyFill="1" applyBorder="1" applyAlignment="1">
      <alignment horizontal="center" vertical="center" wrapText="1"/>
    </xf>
    <xf numFmtId="0" fontId="0" fillId="7" borderId="9" xfId="0" applyFill="1" applyBorder="1" applyAlignment="1">
      <alignment horizontal="center" vertical="top" wrapText="1"/>
    </xf>
    <xf numFmtId="0" fontId="0" fillId="7" borderId="18" xfId="0" applyFill="1" applyBorder="1" applyAlignment="1">
      <alignment horizontal="center" vertical="top" wrapText="1"/>
    </xf>
    <xf numFmtId="0" fontId="21" fillId="0" borderId="2"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9" xfId="0" applyFill="1" applyBorder="1" applyAlignment="1">
      <alignment horizontal="center" vertical="top" wrapText="1"/>
    </xf>
    <xf numFmtId="0" fontId="12" fillId="0" borderId="12" xfId="0" applyFont="1" applyFill="1" applyBorder="1" applyAlignment="1">
      <alignment horizontal="center" vertical="center"/>
    </xf>
    <xf numFmtId="0" fontId="12" fillId="0" borderId="20" xfId="0" applyFont="1" applyFill="1" applyBorder="1" applyAlignment="1">
      <alignment horizontal="center" vertical="center"/>
    </xf>
    <xf numFmtId="0" fontId="0" fillId="0" borderId="18" xfId="0" applyFill="1" applyBorder="1" applyAlignment="1">
      <alignment horizontal="center" vertical="top" wrapText="1"/>
    </xf>
    <xf numFmtId="0" fontId="12" fillId="6" borderId="8" xfId="0" applyFont="1" applyFill="1" applyBorder="1" applyAlignment="1">
      <alignment horizontal="center" vertical="center"/>
    </xf>
    <xf numFmtId="0" fontId="12" fillId="6" borderId="11"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21" xfId="0" applyFont="1" applyFill="1" applyBorder="1" applyAlignment="1">
      <alignment horizontal="center" vertical="center"/>
    </xf>
    <xf numFmtId="0" fontId="12" fillId="6" borderId="2" xfId="0" applyFont="1" applyFill="1" applyBorder="1" applyAlignment="1">
      <alignment horizontal="center" vertical="center"/>
    </xf>
    <xf numFmtId="0" fontId="12" fillId="6" borderId="5" xfId="0" applyFont="1" applyFill="1" applyBorder="1" applyAlignment="1">
      <alignment horizontal="center" vertical="center"/>
    </xf>
    <xf numFmtId="0" fontId="12" fillId="4" borderId="8"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18" xfId="0" applyFont="1" applyFill="1" applyBorder="1" applyAlignment="1">
      <alignment horizontal="center" vertical="center"/>
    </xf>
    <xf numFmtId="0" fontId="20" fillId="0" borderId="8" xfId="0" applyFont="1" applyFill="1" applyBorder="1" applyAlignment="1">
      <alignment horizontal="center" vertical="center" wrapText="1"/>
    </xf>
    <xf numFmtId="0" fontId="20" fillId="0" borderId="0" xfId="0" applyFont="1" applyFill="1" applyBorder="1" applyAlignment="1">
      <alignment horizontal="center" vertical="center" wrapText="1"/>
    </xf>
  </cellXfs>
  <cellStyles count="3">
    <cellStyle name="桁区切り" xfId="1" builtinId="6"/>
    <cellStyle name="標準" xfId="0" builtinId="0"/>
    <cellStyle name="標準_船種別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12"/>
  </sheetPr>
  <dimension ref="A1:AK89"/>
  <sheetViews>
    <sheetView showGridLines="0" showZeros="0" tabSelected="1" view="pageBreakPreview" zoomScale="80" zoomScaleNormal="90" zoomScaleSheetLayoutView="80" workbookViewId="0">
      <pane xSplit="3" ySplit="6" topLeftCell="D7" activePane="bottomRight" state="frozen"/>
      <selection activeCell="M15" sqref="M15"/>
      <selection pane="topRight" activeCell="M15" sqref="M15"/>
      <selection pane="bottomLeft" activeCell="M15" sqref="M15"/>
      <selection pane="bottomRight"/>
    </sheetView>
  </sheetViews>
  <sheetFormatPr defaultRowHeight="13.5" x14ac:dyDescent="0.15"/>
  <cols>
    <col min="1" max="2" width="4" customWidth="1"/>
    <col min="3" max="3" width="6" customWidth="1"/>
    <col min="4" max="4" width="10.125" customWidth="1"/>
    <col min="5" max="5" width="10.375" style="132" customWidth="1"/>
    <col min="6" max="7" width="10.375" customWidth="1"/>
    <col min="8" max="13" width="10.375" style="132" customWidth="1"/>
    <col min="14" max="14" width="10.375" style="133" customWidth="1"/>
    <col min="15" max="15" width="10.375" style="132" customWidth="1"/>
    <col min="16" max="16" width="10.875" style="134" customWidth="1"/>
    <col min="17" max="17" width="10.875" style="132" customWidth="1"/>
    <col min="18" max="18" width="1.625" hidden="1" customWidth="1"/>
    <col min="19" max="19" width="10.875" hidden="1" customWidth="1"/>
    <col min="20" max="20" width="11.125" style="132" hidden="1" customWidth="1"/>
    <col min="21" max="21" width="0.375" style="132" hidden="1" customWidth="1"/>
    <col min="22" max="22" width="1.25" customWidth="1"/>
    <col min="24" max="24" width="12.25" customWidth="1"/>
    <col min="25" max="25" width="2.375" customWidth="1"/>
    <col min="26" max="26" width="10.875" style="135" hidden="1" customWidth="1"/>
  </cols>
  <sheetData>
    <row r="1" spans="1:37" s="1" customFormat="1" ht="21" customHeight="1" x14ac:dyDescent="0.2">
      <c r="B1" s="2"/>
      <c r="C1" s="3" t="s">
        <v>44</v>
      </c>
      <c r="N1" s="4"/>
      <c r="O1" s="5"/>
      <c r="P1" s="6"/>
      <c r="Q1" s="7"/>
      <c r="R1"/>
      <c r="Z1" s="8"/>
      <c r="AH1" s="6"/>
      <c r="AI1" s="6"/>
      <c r="AJ1" s="6"/>
      <c r="AK1" s="6"/>
    </row>
    <row r="2" spans="1:37" s="1" customFormat="1" ht="18" customHeight="1" thickBot="1" x14ac:dyDescent="0.25">
      <c r="B2" s="2"/>
      <c r="C2" s="9"/>
      <c r="M2" s="10"/>
      <c r="N2" s="6"/>
      <c r="P2" s="6"/>
      <c r="Q2" s="7" t="s">
        <v>0</v>
      </c>
      <c r="R2"/>
      <c r="Z2" s="11" t="s">
        <v>1</v>
      </c>
      <c r="AH2" s="6"/>
      <c r="AI2" s="6"/>
      <c r="AJ2" s="6"/>
      <c r="AK2" s="6"/>
    </row>
    <row r="3" spans="1:37" ht="32.25" customHeight="1" thickTop="1" x14ac:dyDescent="0.15">
      <c r="A3" s="189" t="s">
        <v>2</v>
      </c>
      <c r="B3" s="189"/>
      <c r="C3" s="190"/>
      <c r="D3" s="12" t="s">
        <v>3</v>
      </c>
      <c r="E3" s="12" t="s">
        <v>4</v>
      </c>
      <c r="F3" s="12" t="s">
        <v>5</v>
      </c>
      <c r="G3" s="12" t="s">
        <v>6</v>
      </c>
      <c r="H3" s="12" t="s">
        <v>7</v>
      </c>
      <c r="I3" s="12" t="s">
        <v>8</v>
      </c>
      <c r="J3" s="12" t="s">
        <v>9</v>
      </c>
      <c r="K3" s="12" t="s">
        <v>10</v>
      </c>
      <c r="L3" s="12" t="s">
        <v>11</v>
      </c>
      <c r="M3" s="12" t="s">
        <v>12</v>
      </c>
      <c r="N3" s="13" t="s">
        <v>13</v>
      </c>
      <c r="O3" s="14" t="s">
        <v>14</v>
      </c>
      <c r="P3" s="15" t="s">
        <v>15</v>
      </c>
      <c r="Q3" s="15" t="s">
        <v>16</v>
      </c>
      <c r="S3" s="16" t="s">
        <v>17</v>
      </c>
      <c r="T3" s="17" t="s">
        <v>18</v>
      </c>
      <c r="U3" s="17" t="s">
        <v>19</v>
      </c>
      <c r="W3" s="18" t="s">
        <v>20</v>
      </c>
      <c r="Z3" s="19" t="s">
        <v>16</v>
      </c>
    </row>
    <row r="4" spans="1:37" s="26" customFormat="1" ht="15" customHeight="1" x14ac:dyDescent="0.15">
      <c r="A4" s="191" t="s">
        <v>21</v>
      </c>
      <c r="B4" s="192"/>
      <c r="C4" s="192"/>
      <c r="D4" s="20">
        <f>D7+D34</f>
        <v>40790</v>
      </c>
      <c r="E4" s="20">
        <f t="shared" ref="D4:O5" si="0">E7+E34</f>
        <v>46949</v>
      </c>
      <c r="F4" s="20">
        <f t="shared" si="0"/>
        <v>49834</v>
      </c>
      <c r="G4" s="20">
        <f t="shared" si="0"/>
        <v>51289</v>
      </c>
      <c r="H4" s="20">
        <f t="shared" si="0"/>
        <v>46165</v>
      </c>
      <c r="I4" s="20">
        <f t="shared" si="0"/>
        <v>47249</v>
      </c>
      <c r="J4" s="20">
        <f t="shared" si="0"/>
        <v>50194</v>
      </c>
      <c r="K4" s="21">
        <f t="shared" si="0"/>
        <v>44335</v>
      </c>
      <c r="L4" s="22">
        <f t="shared" si="0"/>
        <v>44177</v>
      </c>
      <c r="M4" s="23">
        <f t="shared" si="0"/>
        <v>48031</v>
      </c>
      <c r="N4" s="24">
        <f t="shared" si="0"/>
        <v>46514</v>
      </c>
      <c r="O4" s="21">
        <f t="shared" si="0"/>
        <v>47083</v>
      </c>
      <c r="P4" s="25">
        <f>P7+P34</f>
        <v>562610</v>
      </c>
      <c r="Q4" s="25">
        <f>Q7+Q34</f>
        <v>562610</v>
      </c>
      <c r="S4" s="27">
        <f t="shared" ref="S4:U5" si="1">S7+S34</f>
        <v>420982</v>
      </c>
      <c r="T4" s="28">
        <f t="shared" si="1"/>
        <v>280334</v>
      </c>
      <c r="U4" s="28">
        <f t="shared" si="1"/>
        <v>87739</v>
      </c>
      <c r="W4" s="29" t="s">
        <v>45</v>
      </c>
      <c r="Z4" s="30" t="e">
        <f>Z7+Z34</f>
        <v>#REF!</v>
      </c>
    </row>
    <row r="5" spans="1:37" ht="15" customHeight="1" x14ac:dyDescent="0.15">
      <c r="A5" s="193"/>
      <c r="B5" s="194"/>
      <c r="C5" s="194"/>
      <c r="D5" s="31">
        <f t="shared" si="0"/>
        <v>41244</v>
      </c>
      <c r="E5" s="32">
        <f t="shared" si="0"/>
        <v>41033</v>
      </c>
      <c r="F5" s="33">
        <f t="shared" si="0"/>
        <v>46151</v>
      </c>
      <c r="G5" s="31">
        <f t="shared" si="0"/>
        <v>44254</v>
      </c>
      <c r="H5" s="34">
        <f>H8+H35</f>
        <v>36757</v>
      </c>
      <c r="I5" s="32">
        <f t="shared" si="0"/>
        <v>39810</v>
      </c>
      <c r="J5" s="34">
        <f t="shared" si="0"/>
        <v>42134</v>
      </c>
      <c r="K5" s="32">
        <f t="shared" si="0"/>
        <v>41259</v>
      </c>
      <c r="L5" s="34">
        <f t="shared" si="0"/>
        <v>38841</v>
      </c>
      <c r="M5" s="32">
        <f t="shared" si="0"/>
        <v>47633</v>
      </c>
      <c r="N5" s="35">
        <f t="shared" si="0"/>
        <v>46180</v>
      </c>
      <c r="O5" s="36">
        <f t="shared" si="0"/>
        <v>48941</v>
      </c>
      <c r="P5" s="37">
        <f>P8+P35</f>
        <v>514237</v>
      </c>
      <c r="Q5" s="37">
        <f>Q8+Q35</f>
        <v>514237</v>
      </c>
      <c r="S5" s="38">
        <f t="shared" si="1"/>
        <v>249249</v>
      </c>
      <c r="T5" s="39">
        <f t="shared" si="1"/>
        <v>264988</v>
      </c>
      <c r="U5" s="39">
        <f t="shared" si="1"/>
        <v>82277</v>
      </c>
      <c r="W5" t="s">
        <v>46</v>
      </c>
      <c r="Z5" s="40" t="e">
        <f>Z8+Z35</f>
        <v>#REF!</v>
      </c>
    </row>
    <row r="6" spans="1:37" ht="15" customHeight="1" thickBot="1" x14ac:dyDescent="0.2">
      <c r="A6" s="195"/>
      <c r="B6" s="196"/>
      <c r="C6" s="196"/>
      <c r="D6" s="41">
        <f t="shared" ref="D6:O6" si="2">D4/D5</f>
        <v>0.98899233827950728</v>
      </c>
      <c r="E6" s="41">
        <f t="shared" si="2"/>
        <v>1.1441766383155021</v>
      </c>
      <c r="F6" s="41">
        <f t="shared" si="2"/>
        <v>1.0798032545340297</v>
      </c>
      <c r="G6" s="41">
        <f t="shared" si="2"/>
        <v>1.1589686807972162</v>
      </c>
      <c r="H6" s="41">
        <f t="shared" si="2"/>
        <v>1.2559512473814511</v>
      </c>
      <c r="I6" s="41">
        <f t="shared" si="2"/>
        <v>1.1868625973373523</v>
      </c>
      <c r="J6" s="41">
        <f t="shared" si="2"/>
        <v>1.1912944415436464</v>
      </c>
      <c r="K6" s="41">
        <f t="shared" si="2"/>
        <v>1.0745534307666207</v>
      </c>
      <c r="L6" s="41">
        <f t="shared" si="2"/>
        <v>1.1373806029710873</v>
      </c>
      <c r="M6" s="41">
        <f t="shared" si="2"/>
        <v>1.0083555518233158</v>
      </c>
      <c r="N6" s="41">
        <f t="shared" si="2"/>
        <v>1.007232568211347</v>
      </c>
      <c r="O6" s="41">
        <f t="shared" si="2"/>
        <v>0.96203592080259903</v>
      </c>
      <c r="P6" s="42">
        <f>P4/P5</f>
        <v>1.0940675213957767</v>
      </c>
      <c r="Q6" s="42">
        <f>Q4/Q5</f>
        <v>1.0940675213957767</v>
      </c>
      <c r="R6" s="43"/>
      <c r="S6" s="44">
        <f>S4/S5</f>
        <v>1.6890017612909178</v>
      </c>
      <c r="T6" s="44">
        <f>T4/T5</f>
        <v>1.0579120563950066</v>
      </c>
      <c r="U6" s="44">
        <f>U4/U5</f>
        <v>1.0663855026313551</v>
      </c>
      <c r="W6" t="s">
        <v>22</v>
      </c>
      <c r="Z6" s="45"/>
    </row>
    <row r="7" spans="1:37" s="26" customFormat="1" ht="15" customHeight="1" thickTop="1" x14ac:dyDescent="0.15">
      <c r="A7" s="223" t="s">
        <v>23</v>
      </c>
      <c r="B7" s="224"/>
      <c r="C7" s="224"/>
      <c r="D7" s="46">
        <f>D16+D25</f>
        <v>32979</v>
      </c>
      <c r="E7" s="46">
        <f t="shared" ref="D7:O8" si="3">E16+E25</f>
        <v>35744</v>
      </c>
      <c r="F7" s="46">
        <f t="shared" si="3"/>
        <v>37380</v>
      </c>
      <c r="G7" s="46">
        <f t="shared" si="3"/>
        <v>40206</v>
      </c>
      <c r="H7" s="46">
        <f t="shared" si="3"/>
        <v>38992</v>
      </c>
      <c r="I7" s="46">
        <f t="shared" si="3"/>
        <v>37539</v>
      </c>
      <c r="J7" s="46">
        <f t="shared" si="3"/>
        <v>40286</v>
      </c>
      <c r="K7" s="46">
        <f t="shared" si="3"/>
        <v>35267</v>
      </c>
      <c r="L7" s="46">
        <f t="shared" si="3"/>
        <v>36292</v>
      </c>
      <c r="M7" s="46">
        <f t="shared" si="3"/>
        <v>38796</v>
      </c>
      <c r="N7" s="46">
        <f t="shared" si="3"/>
        <v>36914</v>
      </c>
      <c r="O7" s="46">
        <f>O16+O25</f>
        <v>36922</v>
      </c>
      <c r="P7" s="47">
        <f>P10+P13</f>
        <v>447317</v>
      </c>
      <c r="Q7" s="47">
        <f>Q10+Q13</f>
        <v>447317</v>
      </c>
      <c r="S7" s="48">
        <f>S10+S13</f>
        <v>334685</v>
      </c>
      <c r="T7" s="49">
        <f>T16+T25</f>
        <v>224477</v>
      </c>
      <c r="U7" s="49">
        <f>U16+U25</f>
        <v>68723</v>
      </c>
      <c r="Z7" s="50" t="e">
        <f>Z10+Z13</f>
        <v>#REF!</v>
      </c>
    </row>
    <row r="8" spans="1:37" ht="15" customHeight="1" x14ac:dyDescent="0.15">
      <c r="A8" s="223"/>
      <c r="B8" s="224"/>
      <c r="C8" s="224"/>
      <c r="D8" s="31">
        <f t="shared" si="3"/>
        <v>35983</v>
      </c>
      <c r="E8" s="32">
        <f t="shared" si="3"/>
        <v>33955</v>
      </c>
      <c r="F8" s="33">
        <f t="shared" si="3"/>
        <v>38283</v>
      </c>
      <c r="G8" s="31">
        <f t="shared" si="3"/>
        <v>37690</v>
      </c>
      <c r="H8" s="34">
        <f t="shared" si="3"/>
        <v>32523</v>
      </c>
      <c r="I8" s="32">
        <f t="shared" si="3"/>
        <v>33810</v>
      </c>
      <c r="J8" s="34">
        <f t="shared" si="3"/>
        <v>36743</v>
      </c>
      <c r="K8" s="32">
        <f t="shared" si="3"/>
        <v>34811</v>
      </c>
      <c r="L8" s="34">
        <f t="shared" si="3"/>
        <v>30738</v>
      </c>
      <c r="M8" s="32">
        <f t="shared" si="3"/>
        <v>37415</v>
      </c>
      <c r="N8" s="35">
        <f t="shared" si="3"/>
        <v>36538</v>
      </c>
      <c r="O8" s="36">
        <f t="shared" si="3"/>
        <v>39258</v>
      </c>
      <c r="P8" s="37">
        <f>P11+P14</f>
        <v>427747</v>
      </c>
      <c r="Q8" s="37">
        <f>Q11+Q14</f>
        <v>427747</v>
      </c>
      <c r="S8" s="38">
        <f>S11+S14</f>
        <v>212244</v>
      </c>
      <c r="T8" s="39">
        <f>T17+T26</f>
        <v>215503</v>
      </c>
      <c r="U8" s="39">
        <f>U17+U26</f>
        <v>69938</v>
      </c>
      <c r="Z8" s="40" t="e">
        <f>Z11+Z14</f>
        <v>#REF!</v>
      </c>
    </row>
    <row r="9" spans="1:37" ht="15" customHeight="1" x14ac:dyDescent="0.15">
      <c r="A9" s="223"/>
      <c r="B9" s="224"/>
      <c r="C9" s="224"/>
      <c r="D9" s="51">
        <f t="shared" ref="D9:O9" si="4">D7/D8</f>
        <v>0.91651613261818077</v>
      </c>
      <c r="E9" s="51">
        <f t="shared" si="4"/>
        <v>1.0526873803563539</v>
      </c>
      <c r="F9" s="51">
        <f t="shared" si="4"/>
        <v>0.97641250685682945</v>
      </c>
      <c r="G9" s="51">
        <f t="shared" si="4"/>
        <v>1.0667551074555586</v>
      </c>
      <c r="H9" s="51">
        <f t="shared" si="4"/>
        <v>1.19890539003167</v>
      </c>
      <c r="I9" s="51">
        <f t="shared" si="4"/>
        <v>1.1102928127772849</v>
      </c>
      <c r="J9" s="51">
        <f t="shared" si="4"/>
        <v>1.0964265302234439</v>
      </c>
      <c r="K9" s="51">
        <f t="shared" si="4"/>
        <v>1.013099307690098</v>
      </c>
      <c r="L9" s="51">
        <f t="shared" si="4"/>
        <v>1.1806883987247057</v>
      </c>
      <c r="M9" s="51">
        <f t="shared" si="4"/>
        <v>1.0369103300815181</v>
      </c>
      <c r="N9" s="51">
        <f t="shared" si="4"/>
        <v>1.0102906563030269</v>
      </c>
      <c r="O9" s="51">
        <f t="shared" si="4"/>
        <v>0.94049620459524175</v>
      </c>
      <c r="P9" s="52">
        <f>P7/P8</f>
        <v>1.045751343668103</v>
      </c>
      <c r="Q9" s="52">
        <f>Q7/Q8</f>
        <v>1.045751343668103</v>
      </c>
      <c r="S9" s="53">
        <f>S7/S8</f>
        <v>1.5768879214488984</v>
      </c>
      <c r="T9" s="53">
        <f>T7/T8</f>
        <v>1.0416421117107419</v>
      </c>
      <c r="U9" s="53">
        <f>U7/U8</f>
        <v>0.98262747004489692</v>
      </c>
      <c r="Z9" s="54"/>
    </row>
    <row r="10" spans="1:37" s="26" customFormat="1" ht="15" customHeight="1" x14ac:dyDescent="0.15">
      <c r="A10" s="207"/>
      <c r="B10" s="181" t="s">
        <v>24</v>
      </c>
      <c r="C10" s="182"/>
      <c r="D10" s="55">
        <f>D19+D28</f>
        <v>28921</v>
      </c>
      <c r="E10" s="55">
        <f t="shared" ref="E10:O11" si="5">E19+E28</f>
        <v>31059</v>
      </c>
      <c r="F10" s="55">
        <f t="shared" si="5"/>
        <v>33540</v>
      </c>
      <c r="G10" s="55">
        <f t="shared" si="5"/>
        <v>34222</v>
      </c>
      <c r="H10" s="55">
        <f t="shared" si="5"/>
        <v>34019</v>
      </c>
      <c r="I10" s="55">
        <f t="shared" si="5"/>
        <v>32453</v>
      </c>
      <c r="J10" s="55">
        <f t="shared" si="5"/>
        <v>36227</v>
      </c>
      <c r="K10" s="55">
        <f t="shared" si="5"/>
        <v>30292</v>
      </c>
      <c r="L10" s="55">
        <f t="shared" si="5"/>
        <v>31456</v>
      </c>
      <c r="M10" s="55">
        <f t="shared" si="5"/>
        <v>34195</v>
      </c>
      <c r="N10" s="55">
        <f t="shared" si="5"/>
        <v>31894</v>
      </c>
      <c r="O10" s="55">
        <f t="shared" si="5"/>
        <v>32815</v>
      </c>
      <c r="P10" s="25">
        <f>P19+P28</f>
        <v>391093</v>
      </c>
      <c r="Q10" s="25">
        <f>Q19+Q28</f>
        <v>391093</v>
      </c>
      <c r="S10" s="27">
        <f t="shared" ref="S10:U11" si="6">S19+S28</f>
        <v>292189</v>
      </c>
      <c r="T10" s="28">
        <f t="shared" si="6"/>
        <v>196879</v>
      </c>
      <c r="U10" s="28">
        <f t="shared" si="6"/>
        <v>59980</v>
      </c>
      <c r="Z10" s="30" t="e">
        <f>Z19+Z28</f>
        <v>#REF!</v>
      </c>
    </row>
    <row r="11" spans="1:37" ht="15" customHeight="1" x14ac:dyDescent="0.15">
      <c r="A11" s="207"/>
      <c r="B11" s="183"/>
      <c r="C11" s="184"/>
      <c r="D11" s="31">
        <f>D20+D29</f>
        <v>30960</v>
      </c>
      <c r="E11" s="32">
        <f t="shared" si="5"/>
        <v>29182</v>
      </c>
      <c r="F11" s="33">
        <f t="shared" si="5"/>
        <v>33657</v>
      </c>
      <c r="G11" s="31">
        <f t="shared" si="5"/>
        <v>31203</v>
      </c>
      <c r="H11" s="34">
        <f t="shared" si="5"/>
        <v>26564</v>
      </c>
      <c r="I11" s="32">
        <f t="shared" si="5"/>
        <v>27707</v>
      </c>
      <c r="J11" s="34">
        <f t="shared" si="5"/>
        <v>29042</v>
      </c>
      <c r="K11" s="32">
        <f t="shared" si="5"/>
        <v>28038</v>
      </c>
      <c r="L11" s="34">
        <f t="shared" si="5"/>
        <v>28264</v>
      </c>
      <c r="M11" s="32">
        <f t="shared" si="5"/>
        <v>34291</v>
      </c>
      <c r="N11" s="35">
        <f t="shared" si="5"/>
        <v>31972</v>
      </c>
      <c r="O11" s="36">
        <f t="shared" si="5"/>
        <v>34385</v>
      </c>
      <c r="P11" s="37">
        <f>P20+P29</f>
        <v>365265</v>
      </c>
      <c r="Q11" s="37">
        <f>Q20+Q29</f>
        <v>365265</v>
      </c>
      <c r="S11" s="38">
        <f t="shared" si="6"/>
        <v>179273</v>
      </c>
      <c r="T11" s="39">
        <f t="shared" si="6"/>
        <v>185992</v>
      </c>
      <c r="U11" s="39">
        <f t="shared" si="6"/>
        <v>60142</v>
      </c>
      <c r="Z11" s="40" t="e">
        <f>Z20+Z29</f>
        <v>#REF!</v>
      </c>
    </row>
    <row r="12" spans="1:37" ht="15" customHeight="1" x14ac:dyDescent="0.15">
      <c r="A12" s="207"/>
      <c r="B12" s="185"/>
      <c r="C12" s="186"/>
      <c r="D12" s="56">
        <f>D10/D11</f>
        <v>0.93414082687338507</v>
      </c>
      <c r="E12" s="56">
        <f t="shared" ref="E12:O12" si="7">E10/E11</f>
        <v>1.0643204715235419</v>
      </c>
      <c r="F12" s="56">
        <f t="shared" si="7"/>
        <v>0.99652375434530704</v>
      </c>
      <c r="G12" s="56">
        <f t="shared" si="7"/>
        <v>1.0967535172900043</v>
      </c>
      <c r="H12" s="56">
        <f t="shared" si="7"/>
        <v>1.2806429754555038</v>
      </c>
      <c r="I12" s="56">
        <f t="shared" si="7"/>
        <v>1.171292453170679</v>
      </c>
      <c r="J12" s="56">
        <f t="shared" si="7"/>
        <v>1.2474003167825907</v>
      </c>
      <c r="K12" s="56">
        <f t="shared" si="7"/>
        <v>1.0803908980669092</v>
      </c>
      <c r="L12" s="56">
        <f t="shared" si="7"/>
        <v>1.1129351825643929</v>
      </c>
      <c r="M12" s="56">
        <f t="shared" si="7"/>
        <v>0.99720043160012828</v>
      </c>
      <c r="N12" s="56">
        <f t="shared" si="7"/>
        <v>0.99756036531965475</v>
      </c>
      <c r="O12" s="56">
        <f t="shared" si="7"/>
        <v>0.95434055547477092</v>
      </c>
      <c r="P12" s="57">
        <f>P10/P11</f>
        <v>1.070710306216035</v>
      </c>
      <c r="Q12" s="57">
        <f>Q10/Q11</f>
        <v>1.070710306216035</v>
      </c>
      <c r="S12" s="58">
        <f>S10/S11</f>
        <v>1.6298550255755189</v>
      </c>
      <c r="T12" s="58">
        <f>T10/T11</f>
        <v>1.0585347756892769</v>
      </c>
      <c r="U12" s="58">
        <f>U10/U11</f>
        <v>0.99730637491270657</v>
      </c>
      <c r="Z12" s="59"/>
    </row>
    <row r="13" spans="1:37" s="26" customFormat="1" ht="15" customHeight="1" x14ac:dyDescent="0.15">
      <c r="A13" s="207"/>
      <c r="B13" s="183" t="s">
        <v>25</v>
      </c>
      <c r="C13" s="184"/>
      <c r="D13" s="46">
        <f>D22+D31</f>
        <v>4058</v>
      </c>
      <c r="E13" s="46">
        <f t="shared" ref="D13:O14" si="8">E22+E31</f>
        <v>4685</v>
      </c>
      <c r="F13" s="46">
        <f t="shared" si="8"/>
        <v>3840</v>
      </c>
      <c r="G13" s="46">
        <f t="shared" si="8"/>
        <v>5984</v>
      </c>
      <c r="H13" s="46">
        <f t="shared" si="8"/>
        <v>4973</v>
      </c>
      <c r="I13" s="46">
        <f t="shared" si="8"/>
        <v>5086</v>
      </c>
      <c r="J13" s="46">
        <f t="shared" si="8"/>
        <v>4059</v>
      </c>
      <c r="K13" s="46">
        <f t="shared" si="8"/>
        <v>4975</v>
      </c>
      <c r="L13" s="46">
        <f t="shared" si="8"/>
        <v>4836</v>
      </c>
      <c r="M13" s="46">
        <f t="shared" si="8"/>
        <v>4601</v>
      </c>
      <c r="N13" s="46">
        <f t="shared" si="8"/>
        <v>5020</v>
      </c>
      <c r="O13" s="46">
        <f t="shared" si="8"/>
        <v>4107</v>
      </c>
      <c r="P13" s="47">
        <f>P22+P31</f>
        <v>56224</v>
      </c>
      <c r="Q13" s="47">
        <f>Q22+Q31</f>
        <v>56224</v>
      </c>
      <c r="S13" s="48">
        <f t="shared" ref="S13:U14" si="9">S22+S31</f>
        <v>42496</v>
      </c>
      <c r="T13" s="49">
        <f t="shared" si="9"/>
        <v>27598</v>
      </c>
      <c r="U13" s="49">
        <f t="shared" si="9"/>
        <v>8743</v>
      </c>
      <c r="Z13" s="50" t="e">
        <f>Z22+Z31</f>
        <v>#REF!</v>
      </c>
    </row>
    <row r="14" spans="1:37" ht="15" customHeight="1" x14ac:dyDescent="0.15">
      <c r="A14" s="207"/>
      <c r="B14" s="183"/>
      <c r="C14" s="184"/>
      <c r="D14" s="31">
        <f t="shared" si="8"/>
        <v>5023</v>
      </c>
      <c r="E14" s="32">
        <f t="shared" si="8"/>
        <v>4773</v>
      </c>
      <c r="F14" s="33">
        <f t="shared" si="8"/>
        <v>4626</v>
      </c>
      <c r="G14" s="31">
        <f t="shared" si="8"/>
        <v>6487</v>
      </c>
      <c r="H14" s="34">
        <f t="shared" si="8"/>
        <v>5959</v>
      </c>
      <c r="I14" s="32">
        <f t="shared" si="8"/>
        <v>6103</v>
      </c>
      <c r="J14" s="34">
        <f t="shared" si="8"/>
        <v>7701</v>
      </c>
      <c r="K14" s="32">
        <f t="shared" si="8"/>
        <v>6773</v>
      </c>
      <c r="L14" s="34">
        <f t="shared" si="8"/>
        <v>2474</v>
      </c>
      <c r="M14" s="32">
        <f t="shared" si="8"/>
        <v>3124</v>
      </c>
      <c r="N14" s="35">
        <f t="shared" si="8"/>
        <v>4566</v>
      </c>
      <c r="O14" s="36">
        <f t="shared" si="8"/>
        <v>4873</v>
      </c>
      <c r="P14" s="37">
        <f>P23+P32</f>
        <v>62482</v>
      </c>
      <c r="Q14" s="37">
        <f>Q23+Q32</f>
        <v>62482</v>
      </c>
      <c r="S14" s="38">
        <f t="shared" si="9"/>
        <v>32971</v>
      </c>
      <c r="T14" s="39">
        <f t="shared" si="9"/>
        <v>29511</v>
      </c>
      <c r="U14" s="39">
        <f t="shared" si="9"/>
        <v>9796</v>
      </c>
      <c r="Z14" s="40" t="e">
        <f>Z23+Z32</f>
        <v>#REF!</v>
      </c>
    </row>
    <row r="15" spans="1:37" ht="15" customHeight="1" thickBot="1" x14ac:dyDescent="0.2">
      <c r="A15" s="207"/>
      <c r="B15" s="208"/>
      <c r="C15" s="209"/>
      <c r="D15" s="60">
        <f>D13/D14</f>
        <v>0.80788373481982878</v>
      </c>
      <c r="E15" s="60">
        <f t="shared" ref="E15:O15" si="10">E13/E14</f>
        <v>0.98156295830714435</v>
      </c>
      <c r="F15" s="60">
        <f t="shared" si="10"/>
        <v>0.83009079118028539</v>
      </c>
      <c r="G15" s="60">
        <f t="shared" si="10"/>
        <v>0.92246030522583633</v>
      </c>
      <c r="H15" s="60">
        <f t="shared" si="10"/>
        <v>0.83453599597247863</v>
      </c>
      <c r="I15" s="60">
        <f t="shared" si="10"/>
        <v>0.83336064230706208</v>
      </c>
      <c r="J15" s="60">
        <f t="shared" si="10"/>
        <v>0.52707440592130894</v>
      </c>
      <c r="K15" s="60">
        <f t="shared" si="10"/>
        <v>0.73453417983168467</v>
      </c>
      <c r="L15" s="60">
        <f t="shared" si="10"/>
        <v>1.9547291835084883</v>
      </c>
      <c r="M15" s="60">
        <f t="shared" si="10"/>
        <v>1.4727912932138285</v>
      </c>
      <c r="N15" s="60">
        <f t="shared" si="10"/>
        <v>1.0994305738063952</v>
      </c>
      <c r="O15" s="60">
        <f t="shared" si="10"/>
        <v>0.84280730556125594</v>
      </c>
      <c r="P15" s="61">
        <f>P13/P14</f>
        <v>0.89984315482859067</v>
      </c>
      <c r="Q15" s="61">
        <f>Q13/Q14</f>
        <v>0.89984315482859067</v>
      </c>
      <c r="S15" s="62">
        <f>S13/S14</f>
        <v>1.2888902368748294</v>
      </c>
      <c r="T15" s="62">
        <f>T13/T14</f>
        <v>0.93517671376774758</v>
      </c>
      <c r="U15" s="62">
        <f>U13/U14</f>
        <v>0.8925071457737852</v>
      </c>
      <c r="Z15" s="45"/>
    </row>
    <row r="16" spans="1:37" s="26" customFormat="1" ht="14.25" customHeight="1" thickTop="1" x14ac:dyDescent="0.15">
      <c r="A16" s="207"/>
      <c r="B16" s="217" t="s">
        <v>26</v>
      </c>
      <c r="C16" s="218"/>
      <c r="D16" s="63">
        <f>D19+D22</f>
        <v>15968</v>
      </c>
      <c r="E16" s="63">
        <f t="shared" ref="D16:O17" si="11">E19+E22</f>
        <v>17911</v>
      </c>
      <c r="F16" s="63">
        <f t="shared" si="11"/>
        <v>19034</v>
      </c>
      <c r="G16" s="64">
        <f t="shared" si="11"/>
        <v>20966</v>
      </c>
      <c r="H16" s="63">
        <f t="shared" si="11"/>
        <v>19535</v>
      </c>
      <c r="I16" s="63">
        <f t="shared" si="11"/>
        <v>19485</v>
      </c>
      <c r="J16" s="63">
        <f t="shared" si="11"/>
        <v>21355</v>
      </c>
      <c r="K16" s="63">
        <f t="shared" si="11"/>
        <v>17551</v>
      </c>
      <c r="L16" s="63">
        <f t="shared" si="11"/>
        <v>17690</v>
      </c>
      <c r="M16" s="63">
        <f t="shared" si="11"/>
        <v>20561</v>
      </c>
      <c r="N16" s="63">
        <f t="shared" si="11"/>
        <v>18544</v>
      </c>
      <c r="O16" s="63">
        <f>O19+O22</f>
        <v>18762</v>
      </c>
      <c r="P16" s="65">
        <f>P19+P22</f>
        <v>227362</v>
      </c>
      <c r="Q16" s="65">
        <f>Q19+Q22</f>
        <v>227362</v>
      </c>
      <c r="S16" s="66">
        <f t="shared" ref="S16:U17" si="12">S19+S22</f>
        <v>169495</v>
      </c>
      <c r="T16" s="67">
        <f t="shared" si="12"/>
        <v>114463</v>
      </c>
      <c r="U16" s="67">
        <f t="shared" si="12"/>
        <v>33879</v>
      </c>
      <c r="Z16" s="50" t="e">
        <f>Z19+Z22</f>
        <v>#REF!</v>
      </c>
    </row>
    <row r="17" spans="1:26" x14ac:dyDescent="0.15">
      <c r="A17" s="207"/>
      <c r="B17" s="217"/>
      <c r="C17" s="218"/>
      <c r="D17" s="68">
        <f t="shared" si="11"/>
        <v>15889</v>
      </c>
      <c r="E17" s="69">
        <f t="shared" si="11"/>
        <v>18456</v>
      </c>
      <c r="F17" s="70">
        <f t="shared" si="11"/>
        <v>17944</v>
      </c>
      <c r="G17" s="69">
        <f t="shared" si="11"/>
        <v>19119</v>
      </c>
      <c r="H17" s="71">
        <f t="shared" si="11"/>
        <v>16330</v>
      </c>
      <c r="I17" s="69">
        <f t="shared" si="11"/>
        <v>16838</v>
      </c>
      <c r="J17" s="71">
        <f t="shared" si="11"/>
        <v>19425</v>
      </c>
      <c r="K17" s="69">
        <f t="shared" si="11"/>
        <v>18107</v>
      </c>
      <c r="L17" s="71">
        <f t="shared" si="11"/>
        <v>14958</v>
      </c>
      <c r="M17" s="69">
        <f t="shared" si="11"/>
        <v>19227</v>
      </c>
      <c r="N17" s="72">
        <f t="shared" si="11"/>
        <v>18241</v>
      </c>
      <c r="O17" s="73">
        <f t="shared" si="11"/>
        <v>20197</v>
      </c>
      <c r="P17" s="74">
        <f>P20+P23</f>
        <v>214731</v>
      </c>
      <c r="Q17" s="74">
        <f>Q20+Q23</f>
        <v>214731</v>
      </c>
      <c r="S17" s="75">
        <f t="shared" si="12"/>
        <v>104576</v>
      </c>
      <c r="T17" s="76">
        <f t="shared" si="12"/>
        <v>110155</v>
      </c>
      <c r="U17" s="76">
        <f t="shared" si="12"/>
        <v>34345</v>
      </c>
      <c r="Z17" s="40" t="e">
        <f>Z20+Z23</f>
        <v>#REF!</v>
      </c>
    </row>
    <row r="18" spans="1:26" x14ac:dyDescent="0.15">
      <c r="A18" s="207"/>
      <c r="B18" s="217"/>
      <c r="C18" s="218"/>
      <c r="D18" s="77">
        <f t="shared" ref="D18:O18" si="13">D16/D17</f>
        <v>1.0049719932028447</v>
      </c>
      <c r="E18" s="77">
        <f t="shared" si="13"/>
        <v>0.97047030775899434</v>
      </c>
      <c r="F18" s="77">
        <f t="shared" si="13"/>
        <v>1.0607445385644227</v>
      </c>
      <c r="G18" s="78">
        <f t="shared" si="13"/>
        <v>1.0966054709974371</v>
      </c>
      <c r="H18" s="77">
        <f t="shared" si="13"/>
        <v>1.1962645437844459</v>
      </c>
      <c r="I18" s="77">
        <f t="shared" si="13"/>
        <v>1.1572039434612187</v>
      </c>
      <c r="J18" s="77">
        <f t="shared" si="13"/>
        <v>1.0993564993564993</v>
      </c>
      <c r="K18" s="77">
        <f t="shared" si="13"/>
        <v>0.96929364334235379</v>
      </c>
      <c r="L18" s="77">
        <f t="shared" si="13"/>
        <v>1.1826447386014174</v>
      </c>
      <c r="M18" s="77">
        <f t="shared" si="13"/>
        <v>1.0693815987933635</v>
      </c>
      <c r="N18" s="77">
        <f t="shared" si="13"/>
        <v>1.0166109314182337</v>
      </c>
      <c r="O18" s="77">
        <f t="shared" si="13"/>
        <v>0.92894984403624303</v>
      </c>
      <c r="P18" s="79">
        <f>P16/P17</f>
        <v>1.0588224336495429</v>
      </c>
      <c r="Q18" s="80">
        <f>Q16/Q17</f>
        <v>1.0588224336495429</v>
      </c>
      <c r="S18" s="78">
        <f>S16/S17</f>
        <v>1.6207829712362301</v>
      </c>
      <c r="T18" s="78">
        <f>T16/T17</f>
        <v>1.0391085288911079</v>
      </c>
      <c r="U18" s="78">
        <f>U16/U17</f>
        <v>0.98643179502110934</v>
      </c>
      <c r="Z18" s="81"/>
    </row>
    <row r="19" spans="1:26" s="26" customFormat="1" x14ac:dyDescent="0.15">
      <c r="A19" s="207"/>
      <c r="B19" s="82"/>
      <c r="C19" s="213" t="s">
        <v>27</v>
      </c>
      <c r="D19" s="83">
        <v>12498</v>
      </c>
      <c r="E19" s="83">
        <v>14422</v>
      </c>
      <c r="F19" s="83">
        <v>15579</v>
      </c>
      <c r="G19" s="83">
        <v>16431</v>
      </c>
      <c r="H19" s="83">
        <v>15336</v>
      </c>
      <c r="I19" s="83">
        <v>15351</v>
      </c>
      <c r="J19" s="83">
        <v>17934</v>
      </c>
      <c r="K19" s="83">
        <v>13593</v>
      </c>
      <c r="L19" s="83">
        <v>14316</v>
      </c>
      <c r="M19" s="83">
        <v>16667</v>
      </c>
      <c r="N19" s="83">
        <v>15303</v>
      </c>
      <c r="O19" s="84">
        <v>15695</v>
      </c>
      <c r="P19" s="25">
        <f>SUM(D19:O19)</f>
        <v>183125</v>
      </c>
      <c r="Q19" s="25">
        <f>SUM(D19:O19)</f>
        <v>183125</v>
      </c>
      <c r="S19" s="27">
        <f>SUM(D19:L19)</f>
        <v>135460</v>
      </c>
      <c r="T19" s="28">
        <f>SUM(J19:O19)</f>
        <v>93508</v>
      </c>
      <c r="U19" s="28">
        <f>SUM(D19:E19)</f>
        <v>26920</v>
      </c>
      <c r="Z19" s="30" t="e">
        <f>#REF!+T19</f>
        <v>#REF!</v>
      </c>
    </row>
    <row r="20" spans="1:26" x14ac:dyDescent="0.15">
      <c r="A20" s="207"/>
      <c r="B20" s="85"/>
      <c r="C20" s="187"/>
      <c r="D20" s="32">
        <v>11784</v>
      </c>
      <c r="E20" s="32">
        <v>14927</v>
      </c>
      <c r="F20" s="32">
        <v>14971</v>
      </c>
      <c r="G20" s="32">
        <v>13466</v>
      </c>
      <c r="H20" s="32">
        <v>10770</v>
      </c>
      <c r="I20" s="32">
        <v>11047</v>
      </c>
      <c r="J20" s="32">
        <v>11808</v>
      </c>
      <c r="K20" s="32">
        <v>11670</v>
      </c>
      <c r="L20" s="32">
        <v>12974</v>
      </c>
      <c r="M20" s="32">
        <v>16890</v>
      </c>
      <c r="N20" s="32">
        <v>14357</v>
      </c>
      <c r="O20" s="32">
        <v>16818</v>
      </c>
      <c r="P20" s="37">
        <f>SUMPRODUCT(D20:O20,((D19:O19)&lt;&gt;"")*1)</f>
        <v>161482</v>
      </c>
      <c r="Q20" s="37">
        <f>SUM(D20:O20)</f>
        <v>161482</v>
      </c>
      <c r="S20" s="38">
        <f>SUM(D20:I20)</f>
        <v>76965</v>
      </c>
      <c r="T20" s="38">
        <f>SUM(J20:O20)</f>
        <v>84517</v>
      </c>
      <c r="U20" s="38">
        <f>SUM(D20:E20)</f>
        <v>26711</v>
      </c>
      <c r="Z20" s="40" t="e">
        <f>#REF!+T20</f>
        <v>#REF!</v>
      </c>
    </row>
    <row r="21" spans="1:26" x14ac:dyDescent="0.15">
      <c r="A21" s="207"/>
      <c r="B21" s="85"/>
      <c r="C21" s="214"/>
      <c r="D21" s="86">
        <f>D19/D20</f>
        <v>1.0605906313645621</v>
      </c>
      <c r="E21" s="86">
        <f t="shared" ref="E21:O21" si="14">E19/E20</f>
        <v>0.96616868761305019</v>
      </c>
      <c r="F21" s="86">
        <f t="shared" si="14"/>
        <v>1.0406118495758467</v>
      </c>
      <c r="G21" s="86">
        <f t="shared" si="14"/>
        <v>1.2201841675330463</v>
      </c>
      <c r="H21" s="86">
        <f t="shared" si="14"/>
        <v>1.4239554317548746</v>
      </c>
      <c r="I21" s="86">
        <f t="shared" si="14"/>
        <v>1.3896080383814611</v>
      </c>
      <c r="J21" s="86">
        <f t="shared" si="14"/>
        <v>1.5188008130081301</v>
      </c>
      <c r="K21" s="86">
        <f t="shared" si="14"/>
        <v>1.1647814910025707</v>
      </c>
      <c r="L21" s="86">
        <f t="shared" si="14"/>
        <v>1.1034376445198089</v>
      </c>
      <c r="M21" s="86">
        <f t="shared" si="14"/>
        <v>0.98679692125518059</v>
      </c>
      <c r="N21" s="86">
        <f t="shared" si="14"/>
        <v>1.0658912028975414</v>
      </c>
      <c r="O21" s="86">
        <f t="shared" si="14"/>
        <v>0.93322630514924487</v>
      </c>
      <c r="P21" s="87">
        <f>P19/P20</f>
        <v>1.1340273219306176</v>
      </c>
      <c r="Q21" s="88">
        <f>Q19/Q20</f>
        <v>1.1340273219306176</v>
      </c>
      <c r="S21" s="86">
        <f>S19/S20</f>
        <v>1.7600207886701749</v>
      </c>
      <c r="T21" s="86">
        <f>T19/T20</f>
        <v>1.1063809647763172</v>
      </c>
      <c r="U21" s="86">
        <f>U19/U20</f>
        <v>1.0078244917824117</v>
      </c>
      <c r="V21" s="89"/>
      <c r="Z21" s="90"/>
    </row>
    <row r="22" spans="1:26" s="26" customFormat="1" x14ac:dyDescent="0.15">
      <c r="A22" s="207"/>
      <c r="B22" s="82"/>
      <c r="C22" s="187" t="s">
        <v>28</v>
      </c>
      <c r="D22" s="91">
        <v>3470</v>
      </c>
      <c r="E22" s="91">
        <v>3489</v>
      </c>
      <c r="F22" s="91">
        <v>3455</v>
      </c>
      <c r="G22" s="48">
        <v>4535</v>
      </c>
      <c r="H22" s="48">
        <v>4199</v>
      </c>
      <c r="I22" s="48">
        <v>4134</v>
      </c>
      <c r="J22" s="48">
        <v>3421</v>
      </c>
      <c r="K22" s="48">
        <v>3958</v>
      </c>
      <c r="L22" s="48">
        <v>3374</v>
      </c>
      <c r="M22" s="48">
        <v>3894</v>
      </c>
      <c r="N22" s="48">
        <v>3241</v>
      </c>
      <c r="O22" s="92">
        <v>3067</v>
      </c>
      <c r="P22" s="47">
        <f>SUM(D22:O22)</f>
        <v>44237</v>
      </c>
      <c r="Q22" s="47">
        <f>SUM(D22:O22)</f>
        <v>44237</v>
      </c>
      <c r="S22" s="48">
        <f>SUM(D22:L22)</f>
        <v>34035</v>
      </c>
      <c r="T22" s="49">
        <f>SUM(J22:O22)</f>
        <v>20955</v>
      </c>
      <c r="U22" s="49">
        <f>SUM(D22:E22)</f>
        <v>6959</v>
      </c>
      <c r="Z22" s="50" t="e">
        <f>#REF!+T22</f>
        <v>#REF!</v>
      </c>
    </row>
    <row r="23" spans="1:26" x14ac:dyDescent="0.15">
      <c r="A23" s="207"/>
      <c r="B23" s="85"/>
      <c r="C23" s="187"/>
      <c r="D23" s="32">
        <v>4105</v>
      </c>
      <c r="E23" s="32">
        <v>3529</v>
      </c>
      <c r="F23" s="32">
        <v>2973</v>
      </c>
      <c r="G23" s="32">
        <v>5653</v>
      </c>
      <c r="H23" s="32">
        <v>5560</v>
      </c>
      <c r="I23" s="32">
        <v>5791</v>
      </c>
      <c r="J23" s="32">
        <v>7617</v>
      </c>
      <c r="K23" s="32">
        <v>6437</v>
      </c>
      <c r="L23" s="32">
        <v>1984</v>
      </c>
      <c r="M23" s="32">
        <v>2337</v>
      </c>
      <c r="N23" s="32">
        <v>3884</v>
      </c>
      <c r="O23" s="32">
        <v>3379</v>
      </c>
      <c r="P23" s="37">
        <f>SUMPRODUCT(D23:O23,((D22:O22)&lt;&gt;"")*1)</f>
        <v>53249</v>
      </c>
      <c r="Q23" s="37">
        <f>SUM(D23:O23)</f>
        <v>53249</v>
      </c>
      <c r="S23" s="38">
        <f>SUM(D23:I23)</f>
        <v>27611</v>
      </c>
      <c r="T23" s="39">
        <f>SUM(J23:O23)</f>
        <v>25638</v>
      </c>
      <c r="U23" s="39">
        <f>SUM(D23:E23)</f>
        <v>7634</v>
      </c>
      <c r="Z23" s="40" t="e">
        <f>#REF!+T23</f>
        <v>#REF!</v>
      </c>
    </row>
    <row r="24" spans="1:26" x14ac:dyDescent="0.15">
      <c r="A24" s="207"/>
      <c r="B24" s="93"/>
      <c r="C24" s="188"/>
      <c r="D24" s="94">
        <f>D22/D23</f>
        <v>0.84531059683313037</v>
      </c>
      <c r="E24" s="94">
        <f t="shared" ref="E24:O24" si="15">E22/E23</f>
        <v>0.98866534429016717</v>
      </c>
      <c r="F24" s="94">
        <f t="shared" si="15"/>
        <v>1.162125798856374</v>
      </c>
      <c r="G24" s="94">
        <f t="shared" si="15"/>
        <v>0.80222890500619137</v>
      </c>
      <c r="H24" s="94">
        <f t="shared" si="15"/>
        <v>0.75521582733812953</v>
      </c>
      <c r="I24" s="94">
        <f t="shared" si="15"/>
        <v>0.71386634432740459</v>
      </c>
      <c r="J24" s="94">
        <f t="shared" si="15"/>
        <v>0.44912695286858345</v>
      </c>
      <c r="K24" s="94">
        <f t="shared" si="15"/>
        <v>0.61488270933664746</v>
      </c>
      <c r="L24" s="94">
        <f t="shared" si="15"/>
        <v>1.7006048387096775</v>
      </c>
      <c r="M24" s="94">
        <f t="shared" si="15"/>
        <v>1.6662387676508343</v>
      </c>
      <c r="N24" s="94">
        <f t="shared" si="15"/>
        <v>0.83444902162718848</v>
      </c>
      <c r="O24" s="94">
        <f t="shared" si="15"/>
        <v>0.90766498964190589</v>
      </c>
      <c r="P24" s="57">
        <f>P22/P23</f>
        <v>0.83075738511521346</v>
      </c>
      <c r="Q24" s="95">
        <f>Q22/Q23</f>
        <v>0.83075738511521346</v>
      </c>
      <c r="S24" s="96">
        <f>S22/S23</f>
        <v>1.2326608960197023</v>
      </c>
      <c r="T24" s="94">
        <f>T22/T23</f>
        <v>0.8173414462906623</v>
      </c>
      <c r="U24" s="94">
        <f>U22/U23</f>
        <v>0.91157977469216667</v>
      </c>
      <c r="Z24" s="81"/>
    </row>
    <row r="25" spans="1:26" s="26" customFormat="1" x14ac:dyDescent="0.15">
      <c r="A25" s="207"/>
      <c r="B25" s="219" t="s">
        <v>29</v>
      </c>
      <c r="C25" s="220"/>
      <c r="D25" s="64">
        <f>D28+D31</f>
        <v>17011</v>
      </c>
      <c r="E25" s="64">
        <f t="shared" ref="D25:O26" si="16">E28+E31</f>
        <v>17833</v>
      </c>
      <c r="F25" s="64">
        <f t="shared" si="16"/>
        <v>18346</v>
      </c>
      <c r="G25" s="64">
        <f t="shared" si="16"/>
        <v>19240</v>
      </c>
      <c r="H25" s="63">
        <f t="shared" si="16"/>
        <v>19457</v>
      </c>
      <c r="I25" s="63">
        <f t="shared" si="16"/>
        <v>18054</v>
      </c>
      <c r="J25" s="63">
        <f t="shared" si="16"/>
        <v>18931</v>
      </c>
      <c r="K25" s="63">
        <f t="shared" si="16"/>
        <v>17716</v>
      </c>
      <c r="L25" s="63">
        <f t="shared" si="16"/>
        <v>18602</v>
      </c>
      <c r="M25" s="63">
        <f t="shared" si="16"/>
        <v>18235</v>
      </c>
      <c r="N25" s="63">
        <f t="shared" si="16"/>
        <v>18370</v>
      </c>
      <c r="O25" s="63">
        <f t="shared" si="16"/>
        <v>18160</v>
      </c>
      <c r="P25" s="97">
        <f>P28+P31</f>
        <v>219955</v>
      </c>
      <c r="Q25" s="97">
        <f>Q28+Q31</f>
        <v>219955</v>
      </c>
      <c r="S25" s="98">
        <f t="shared" ref="S25:U26" si="17">S28+S31</f>
        <v>165190</v>
      </c>
      <c r="T25" s="99">
        <f t="shared" si="17"/>
        <v>110014</v>
      </c>
      <c r="U25" s="99">
        <f t="shared" si="17"/>
        <v>34844</v>
      </c>
      <c r="Z25" s="30" t="e">
        <f>Z28+Z31</f>
        <v>#REF!</v>
      </c>
    </row>
    <row r="26" spans="1:26" x14ac:dyDescent="0.15">
      <c r="A26" s="207"/>
      <c r="B26" s="217"/>
      <c r="C26" s="218"/>
      <c r="D26" s="69">
        <f t="shared" si="16"/>
        <v>20094</v>
      </c>
      <c r="E26" s="69">
        <f t="shared" si="16"/>
        <v>15499</v>
      </c>
      <c r="F26" s="71">
        <f t="shared" si="16"/>
        <v>20339</v>
      </c>
      <c r="G26" s="69">
        <f t="shared" si="16"/>
        <v>18571</v>
      </c>
      <c r="H26" s="71">
        <f t="shared" si="16"/>
        <v>16193</v>
      </c>
      <c r="I26" s="69">
        <f t="shared" si="16"/>
        <v>16972</v>
      </c>
      <c r="J26" s="71">
        <f t="shared" si="16"/>
        <v>17318</v>
      </c>
      <c r="K26" s="69">
        <f t="shared" si="16"/>
        <v>16704</v>
      </c>
      <c r="L26" s="71">
        <f t="shared" si="16"/>
        <v>15780</v>
      </c>
      <c r="M26" s="69">
        <f t="shared" si="16"/>
        <v>18188</v>
      </c>
      <c r="N26" s="72">
        <f t="shared" si="16"/>
        <v>18297</v>
      </c>
      <c r="O26" s="73">
        <f t="shared" si="16"/>
        <v>19061</v>
      </c>
      <c r="P26" s="74">
        <f>P29+P32</f>
        <v>213016</v>
      </c>
      <c r="Q26" s="74">
        <f>Q29+Q32</f>
        <v>213016</v>
      </c>
      <c r="S26" s="75">
        <f t="shared" si="17"/>
        <v>107668</v>
      </c>
      <c r="T26" s="76">
        <f t="shared" si="17"/>
        <v>105348</v>
      </c>
      <c r="U26" s="76">
        <f t="shared" si="17"/>
        <v>35593</v>
      </c>
      <c r="Z26" s="40" t="e">
        <f>Z29+Z32</f>
        <v>#REF!</v>
      </c>
    </row>
    <row r="27" spans="1:26" x14ac:dyDescent="0.15">
      <c r="A27" s="207"/>
      <c r="B27" s="217"/>
      <c r="C27" s="218"/>
      <c r="D27" s="78">
        <f t="shared" ref="D27:O27" si="18">D25/D26</f>
        <v>0.84657111575594701</v>
      </c>
      <c r="E27" s="78">
        <f t="shared" si="18"/>
        <v>1.1505903606684302</v>
      </c>
      <c r="F27" s="78">
        <f t="shared" si="18"/>
        <v>0.90201091499090413</v>
      </c>
      <c r="G27" s="78">
        <f t="shared" si="18"/>
        <v>1.0360239082440363</v>
      </c>
      <c r="H27" s="77">
        <f t="shared" si="18"/>
        <v>1.2015685790156241</v>
      </c>
      <c r="I27" s="77">
        <f t="shared" si="18"/>
        <v>1.0637520622201273</v>
      </c>
      <c r="J27" s="77">
        <f t="shared" si="18"/>
        <v>1.0931400854602149</v>
      </c>
      <c r="K27" s="77">
        <f t="shared" si="18"/>
        <v>1.0605842911877394</v>
      </c>
      <c r="L27" s="77">
        <f t="shared" si="18"/>
        <v>1.1788339670468948</v>
      </c>
      <c r="M27" s="77">
        <f t="shared" si="18"/>
        <v>1.0025841213987243</v>
      </c>
      <c r="N27" s="77">
        <f t="shared" si="18"/>
        <v>1.003989725091545</v>
      </c>
      <c r="O27" s="77">
        <f t="shared" si="18"/>
        <v>0.9527307066785583</v>
      </c>
      <c r="P27" s="79">
        <f>P25/P26</f>
        <v>1.0325750178390356</v>
      </c>
      <c r="Q27" s="80">
        <f>Q25/Q26</f>
        <v>1.0325750178390356</v>
      </c>
      <c r="S27" s="78">
        <f>S25/S26</f>
        <v>1.5342534457777612</v>
      </c>
      <c r="T27" s="78">
        <f>T25/T26</f>
        <v>1.0442913012112238</v>
      </c>
      <c r="U27" s="78">
        <f>U25/U26</f>
        <v>0.97895653639760627</v>
      </c>
      <c r="Z27" s="81"/>
    </row>
    <row r="28" spans="1:26" s="26" customFormat="1" x14ac:dyDescent="0.15">
      <c r="A28" s="207"/>
      <c r="B28" s="82"/>
      <c r="C28" s="213" t="s">
        <v>27</v>
      </c>
      <c r="D28" s="83">
        <v>16423</v>
      </c>
      <c r="E28" s="83">
        <v>16637</v>
      </c>
      <c r="F28" s="83">
        <v>17961</v>
      </c>
      <c r="G28" s="100">
        <v>17791</v>
      </c>
      <c r="H28" s="83">
        <v>18683</v>
      </c>
      <c r="I28" s="83">
        <v>17102</v>
      </c>
      <c r="J28" s="83">
        <v>18293</v>
      </c>
      <c r="K28" s="83">
        <v>16699</v>
      </c>
      <c r="L28" s="83">
        <v>17140</v>
      </c>
      <c r="M28" s="83">
        <v>17528</v>
      </c>
      <c r="N28" s="83">
        <v>16591</v>
      </c>
      <c r="O28" s="84">
        <v>17120</v>
      </c>
      <c r="P28" s="25">
        <f>SUM(D28:O28)</f>
        <v>207968</v>
      </c>
      <c r="Q28" s="25">
        <f>SUM(D28:O28)</f>
        <v>207968</v>
      </c>
      <c r="S28" s="27">
        <f>SUM(D28:L28)</f>
        <v>156729</v>
      </c>
      <c r="T28" s="28">
        <f>SUM(J28:O28)</f>
        <v>103371</v>
      </c>
      <c r="U28" s="28">
        <f>SUM(D28:E28)</f>
        <v>33060</v>
      </c>
      <c r="Z28" s="30" t="e">
        <f>#REF!+T28</f>
        <v>#REF!</v>
      </c>
    </row>
    <row r="29" spans="1:26" x14ac:dyDescent="0.15">
      <c r="A29" s="207"/>
      <c r="B29" s="85"/>
      <c r="C29" s="187"/>
      <c r="D29" s="32">
        <v>19176</v>
      </c>
      <c r="E29" s="32">
        <v>14255</v>
      </c>
      <c r="F29" s="32">
        <v>18686</v>
      </c>
      <c r="G29" s="32">
        <v>17737</v>
      </c>
      <c r="H29" s="32">
        <v>15794</v>
      </c>
      <c r="I29" s="32">
        <v>16660</v>
      </c>
      <c r="J29" s="32">
        <v>17234</v>
      </c>
      <c r="K29" s="32">
        <v>16368</v>
      </c>
      <c r="L29" s="32">
        <v>15290</v>
      </c>
      <c r="M29" s="32">
        <v>17401</v>
      </c>
      <c r="N29" s="32">
        <v>17615</v>
      </c>
      <c r="O29" s="32">
        <v>17567</v>
      </c>
      <c r="P29" s="37">
        <f>SUMPRODUCT(D29:O29,((D28:O28)&lt;&gt;"")*1)</f>
        <v>203783</v>
      </c>
      <c r="Q29" s="37">
        <f>SUM(D29:O29)</f>
        <v>203783</v>
      </c>
      <c r="S29" s="38">
        <f>SUM(D29:I29)</f>
        <v>102308</v>
      </c>
      <c r="T29" s="39">
        <f>SUM(J29:O29)</f>
        <v>101475</v>
      </c>
      <c r="U29" s="39">
        <f>SUM(D29:E29)</f>
        <v>33431</v>
      </c>
      <c r="Z29" s="40" t="e">
        <f>#REF!+T29</f>
        <v>#REF!</v>
      </c>
    </row>
    <row r="30" spans="1:26" x14ac:dyDescent="0.15">
      <c r="A30" s="207"/>
      <c r="B30" s="85"/>
      <c r="C30" s="214"/>
      <c r="D30" s="86">
        <f>D28/D29</f>
        <v>0.85643512724238635</v>
      </c>
      <c r="E30" s="86">
        <f t="shared" ref="E30:O30" si="19">E28/E29</f>
        <v>1.1670992634163451</v>
      </c>
      <c r="F30" s="86">
        <f t="shared" si="19"/>
        <v>0.96120089906882156</v>
      </c>
      <c r="G30" s="86">
        <f t="shared" si="19"/>
        <v>1.0030444832835317</v>
      </c>
      <c r="H30" s="86">
        <f t="shared" si="19"/>
        <v>1.1829175636317588</v>
      </c>
      <c r="I30" s="86">
        <f t="shared" si="19"/>
        <v>1.0265306122448981</v>
      </c>
      <c r="J30" s="86">
        <f t="shared" si="19"/>
        <v>1.0614482998723453</v>
      </c>
      <c r="K30" s="86">
        <f t="shared" si="19"/>
        <v>1.02022238514174</v>
      </c>
      <c r="L30" s="86">
        <f t="shared" si="19"/>
        <v>1.1209941137998691</v>
      </c>
      <c r="M30" s="86">
        <f t="shared" si="19"/>
        <v>1.007298431124648</v>
      </c>
      <c r="N30" s="86">
        <f t="shared" si="19"/>
        <v>0.94186772636957139</v>
      </c>
      <c r="O30" s="86">
        <f t="shared" si="19"/>
        <v>0.97455456253202022</v>
      </c>
      <c r="P30" s="87">
        <f>P28/P29</f>
        <v>1.0205365511352762</v>
      </c>
      <c r="Q30" s="88">
        <f>Q28/Q29</f>
        <v>1.0205365511352762</v>
      </c>
      <c r="S30" s="86">
        <f>S28/S29</f>
        <v>1.5319329866677092</v>
      </c>
      <c r="T30" s="86">
        <f>T28/T29</f>
        <v>1.0186844050258685</v>
      </c>
      <c r="U30" s="86">
        <f>U28/U29</f>
        <v>0.98890251562920639</v>
      </c>
      <c r="Z30" s="90"/>
    </row>
    <row r="31" spans="1:26" s="26" customFormat="1" x14ac:dyDescent="0.15">
      <c r="A31" s="207"/>
      <c r="B31" s="82"/>
      <c r="C31" s="221" t="s">
        <v>28</v>
      </c>
      <c r="D31" s="91">
        <v>588</v>
      </c>
      <c r="E31" s="91">
        <v>1196</v>
      </c>
      <c r="F31" s="91">
        <v>385</v>
      </c>
      <c r="G31" s="91">
        <v>1449</v>
      </c>
      <c r="H31" s="91">
        <v>774</v>
      </c>
      <c r="I31" s="91">
        <v>952</v>
      </c>
      <c r="J31" s="91">
        <v>638</v>
      </c>
      <c r="K31" s="91">
        <v>1017</v>
      </c>
      <c r="L31" s="91">
        <v>1462</v>
      </c>
      <c r="M31" s="91">
        <v>707</v>
      </c>
      <c r="N31" s="91">
        <v>1779</v>
      </c>
      <c r="O31" s="101">
        <v>1040</v>
      </c>
      <c r="P31" s="47">
        <f>SUM(D31:O31)</f>
        <v>11987</v>
      </c>
      <c r="Q31" s="47">
        <f>SUM(D31:O31)</f>
        <v>11987</v>
      </c>
      <c r="S31" s="48">
        <f>SUM(D31:L31)</f>
        <v>8461</v>
      </c>
      <c r="T31" s="49">
        <f>SUM(J31:O31)</f>
        <v>6643</v>
      </c>
      <c r="U31" s="49">
        <f>SUM(D31:E31)</f>
        <v>1784</v>
      </c>
      <c r="Z31" s="50" t="e">
        <f>#REF!+T31</f>
        <v>#REF!</v>
      </c>
    </row>
    <row r="32" spans="1:26" x14ac:dyDescent="0.15">
      <c r="A32" s="207"/>
      <c r="B32" s="85"/>
      <c r="C32" s="221"/>
      <c r="D32" s="32">
        <v>918</v>
      </c>
      <c r="E32" s="32">
        <v>1244</v>
      </c>
      <c r="F32" s="32">
        <v>1653</v>
      </c>
      <c r="G32" s="32">
        <v>834</v>
      </c>
      <c r="H32" s="32">
        <v>399</v>
      </c>
      <c r="I32" s="32">
        <v>312</v>
      </c>
      <c r="J32" s="32">
        <v>84</v>
      </c>
      <c r="K32" s="32">
        <v>336</v>
      </c>
      <c r="L32" s="32">
        <v>490</v>
      </c>
      <c r="M32" s="32">
        <v>787</v>
      </c>
      <c r="N32" s="32">
        <v>682</v>
      </c>
      <c r="O32" s="32">
        <v>1494</v>
      </c>
      <c r="P32" s="37">
        <f>SUMPRODUCT(D32:O32,((D31:O31)&lt;&gt;"")*1)</f>
        <v>9233</v>
      </c>
      <c r="Q32" s="37">
        <f>SUM(D32:O32)</f>
        <v>9233</v>
      </c>
      <c r="S32" s="38">
        <f>SUM(D32:I32)</f>
        <v>5360</v>
      </c>
      <c r="T32" s="39">
        <f>SUM(J32:O32)</f>
        <v>3873</v>
      </c>
      <c r="U32" s="39">
        <f>SUM(D32:E32)</f>
        <v>2162</v>
      </c>
      <c r="Z32" s="40" t="e">
        <f>#REF!+T32</f>
        <v>#REF!</v>
      </c>
    </row>
    <row r="33" spans="1:26" x14ac:dyDescent="0.15">
      <c r="A33" s="210"/>
      <c r="B33" s="93"/>
      <c r="C33" s="222"/>
      <c r="D33" s="94">
        <f>D31/D32</f>
        <v>0.64052287581699341</v>
      </c>
      <c r="E33" s="94">
        <f t="shared" ref="E33:O33" si="20">E31/E32</f>
        <v>0.96141479099678462</v>
      </c>
      <c r="F33" s="94">
        <f t="shared" si="20"/>
        <v>0.23290986085904417</v>
      </c>
      <c r="G33" s="94">
        <f t="shared" si="20"/>
        <v>1.7374100719424461</v>
      </c>
      <c r="H33" s="94">
        <f t="shared" si="20"/>
        <v>1.9398496240601504</v>
      </c>
      <c r="I33" s="94">
        <f t="shared" si="20"/>
        <v>3.0512820512820511</v>
      </c>
      <c r="J33" s="94">
        <f t="shared" si="20"/>
        <v>7.5952380952380949</v>
      </c>
      <c r="K33" s="94">
        <f t="shared" si="20"/>
        <v>3.0267857142857144</v>
      </c>
      <c r="L33" s="94">
        <f t="shared" si="20"/>
        <v>2.9836734693877549</v>
      </c>
      <c r="M33" s="94">
        <f t="shared" si="20"/>
        <v>0.8983481575603558</v>
      </c>
      <c r="N33" s="94">
        <f t="shared" si="20"/>
        <v>2.6085043988269794</v>
      </c>
      <c r="O33" s="94">
        <f t="shared" si="20"/>
        <v>0.69611780455153949</v>
      </c>
      <c r="P33" s="57">
        <f>P31/P32</f>
        <v>1.2982779161702589</v>
      </c>
      <c r="Q33" s="95">
        <f>Q31/Q32</f>
        <v>1.2982779161702589</v>
      </c>
      <c r="S33" s="96">
        <f>S31/S32</f>
        <v>1.5785447761194029</v>
      </c>
      <c r="T33" s="94">
        <f>T31/T32</f>
        <v>1.7152078492124967</v>
      </c>
      <c r="U33" s="94">
        <f>U31/U32</f>
        <v>0.8251618871415356</v>
      </c>
      <c r="Z33" s="81"/>
    </row>
    <row r="34" spans="1:26" s="26" customFormat="1" ht="13.5" customHeight="1" x14ac:dyDescent="0.15">
      <c r="A34" s="203" t="s">
        <v>30</v>
      </c>
      <c r="B34" s="204"/>
      <c r="C34" s="204"/>
      <c r="D34" s="91">
        <f>D43+D52</f>
        <v>7811</v>
      </c>
      <c r="E34" s="91">
        <f t="shared" ref="D34:O35" si="21">E43+E52</f>
        <v>11205</v>
      </c>
      <c r="F34" s="91">
        <f t="shared" si="21"/>
        <v>12454</v>
      </c>
      <c r="G34" s="91">
        <f t="shared" si="21"/>
        <v>11083</v>
      </c>
      <c r="H34" s="46">
        <f t="shared" si="21"/>
        <v>7173</v>
      </c>
      <c r="I34" s="46">
        <f t="shared" si="21"/>
        <v>9710</v>
      </c>
      <c r="J34" s="46">
        <f t="shared" si="21"/>
        <v>9908</v>
      </c>
      <c r="K34" s="46">
        <f t="shared" si="21"/>
        <v>9068</v>
      </c>
      <c r="L34" s="46">
        <f t="shared" si="21"/>
        <v>7885</v>
      </c>
      <c r="M34" s="46">
        <f t="shared" si="21"/>
        <v>9235</v>
      </c>
      <c r="N34" s="46">
        <f t="shared" si="21"/>
        <v>9600</v>
      </c>
      <c r="O34" s="46">
        <f>O43+O52</f>
        <v>10161</v>
      </c>
      <c r="P34" s="25">
        <f>P37+P40</f>
        <v>115293</v>
      </c>
      <c r="Q34" s="25">
        <f>Q37+Q40</f>
        <v>115293</v>
      </c>
      <c r="S34" s="27">
        <f>S37+S40</f>
        <v>86297</v>
      </c>
      <c r="T34" s="28">
        <f>T43+T52</f>
        <v>55857</v>
      </c>
      <c r="U34" s="28">
        <f>U43+U52</f>
        <v>19016</v>
      </c>
      <c r="Z34" s="30" t="e">
        <f>Z37+Z40</f>
        <v>#REF!</v>
      </c>
    </row>
    <row r="35" spans="1:26" x14ac:dyDescent="0.15">
      <c r="A35" s="205"/>
      <c r="B35" s="206"/>
      <c r="C35" s="206"/>
      <c r="D35" s="32">
        <f t="shared" si="21"/>
        <v>5261</v>
      </c>
      <c r="E35" s="32">
        <f t="shared" si="21"/>
        <v>7078</v>
      </c>
      <c r="F35" s="34">
        <f t="shared" si="21"/>
        <v>7868</v>
      </c>
      <c r="G35" s="32">
        <f t="shared" si="21"/>
        <v>6564</v>
      </c>
      <c r="H35" s="34">
        <f t="shared" si="21"/>
        <v>4234</v>
      </c>
      <c r="I35" s="32">
        <f t="shared" si="21"/>
        <v>6000</v>
      </c>
      <c r="J35" s="34">
        <f t="shared" si="21"/>
        <v>5391</v>
      </c>
      <c r="K35" s="32">
        <f t="shared" si="21"/>
        <v>6448</v>
      </c>
      <c r="L35" s="34">
        <f t="shared" si="21"/>
        <v>8103</v>
      </c>
      <c r="M35" s="32">
        <f t="shared" si="21"/>
        <v>10218</v>
      </c>
      <c r="N35" s="35">
        <f t="shared" si="21"/>
        <v>9642</v>
      </c>
      <c r="O35" s="36">
        <f t="shared" si="21"/>
        <v>9683</v>
      </c>
      <c r="P35" s="37">
        <f>P38+P41</f>
        <v>86490</v>
      </c>
      <c r="Q35" s="37">
        <f>Q38+Q41</f>
        <v>86490</v>
      </c>
      <c r="S35" s="38">
        <f>S38+S41</f>
        <v>37005</v>
      </c>
      <c r="T35" s="39">
        <f>T44+T53</f>
        <v>49485</v>
      </c>
      <c r="U35" s="39">
        <f>U44+U53</f>
        <v>12339</v>
      </c>
      <c r="Z35" s="40" t="e">
        <f>Z38+Z41</f>
        <v>#REF!</v>
      </c>
    </row>
    <row r="36" spans="1:26" x14ac:dyDescent="0.15">
      <c r="A36" s="205"/>
      <c r="B36" s="206"/>
      <c r="C36" s="206"/>
      <c r="D36" s="58">
        <f>D34/D35</f>
        <v>1.4846987264778559</v>
      </c>
      <c r="E36" s="58">
        <f t="shared" ref="E36:O36" si="22">E34/E35</f>
        <v>1.5830743147781858</v>
      </c>
      <c r="F36" s="58">
        <f t="shared" si="22"/>
        <v>1.5828673106253177</v>
      </c>
      <c r="G36" s="58">
        <f t="shared" si="22"/>
        <v>1.6884521633150518</v>
      </c>
      <c r="H36" s="56">
        <f t="shared" si="22"/>
        <v>1.6941426547000473</v>
      </c>
      <c r="I36" s="56">
        <f t="shared" si="22"/>
        <v>1.6183333333333334</v>
      </c>
      <c r="J36" s="56">
        <f t="shared" si="22"/>
        <v>1.8378779447226861</v>
      </c>
      <c r="K36" s="56">
        <f t="shared" si="22"/>
        <v>1.4063275434243176</v>
      </c>
      <c r="L36" s="56">
        <f t="shared" si="22"/>
        <v>0.9730963840552882</v>
      </c>
      <c r="M36" s="56">
        <f t="shared" si="22"/>
        <v>0.90379722059111367</v>
      </c>
      <c r="N36" s="56">
        <f t="shared" si="22"/>
        <v>0.99564405724953331</v>
      </c>
      <c r="O36" s="56">
        <f t="shared" si="22"/>
        <v>1.0493648662604564</v>
      </c>
      <c r="P36" s="57">
        <f>P34/P35</f>
        <v>1.3330211585154352</v>
      </c>
      <c r="Q36" s="57">
        <f>Q34/Q35</f>
        <v>1.3330211585154352</v>
      </c>
      <c r="S36" s="58">
        <f>S34/S35</f>
        <v>2.3320362113227944</v>
      </c>
      <c r="T36" s="58">
        <f>T34/T35</f>
        <v>1.1287662928160049</v>
      </c>
      <c r="U36" s="58">
        <f>U34/U35</f>
        <v>1.5411297511953967</v>
      </c>
      <c r="Z36" s="59"/>
    </row>
    <row r="37" spans="1:26" s="26" customFormat="1" ht="13.5" customHeight="1" x14ac:dyDescent="0.15">
      <c r="A37" s="207"/>
      <c r="B37" s="181" t="s">
        <v>24</v>
      </c>
      <c r="C37" s="182"/>
      <c r="D37" s="83">
        <f>D46+D55</f>
        <v>4287</v>
      </c>
      <c r="E37" s="83">
        <f t="shared" ref="D37:O38" si="23">E46+E55</f>
        <v>6067</v>
      </c>
      <c r="F37" s="83">
        <f t="shared" si="23"/>
        <v>6829</v>
      </c>
      <c r="G37" s="83">
        <f t="shared" si="23"/>
        <v>5419</v>
      </c>
      <c r="H37" s="55">
        <f t="shared" si="23"/>
        <v>4106</v>
      </c>
      <c r="I37" s="55">
        <f t="shared" si="23"/>
        <v>4885</v>
      </c>
      <c r="J37" s="55">
        <f t="shared" si="23"/>
        <v>5369</v>
      </c>
      <c r="K37" s="55">
        <f t="shared" si="23"/>
        <v>5494</v>
      </c>
      <c r="L37" s="55">
        <f t="shared" si="23"/>
        <v>4409</v>
      </c>
      <c r="M37" s="55">
        <f t="shared" si="23"/>
        <v>5208</v>
      </c>
      <c r="N37" s="55">
        <f t="shared" si="23"/>
        <v>4916</v>
      </c>
      <c r="O37" s="55">
        <f>O46+O55</f>
        <v>5429</v>
      </c>
      <c r="P37" s="25">
        <f>P46+P55</f>
        <v>62418</v>
      </c>
      <c r="Q37" s="25">
        <f>Q46+Q55</f>
        <v>62418</v>
      </c>
      <c r="S37" s="27">
        <f t="shared" ref="S37:U38" si="24">S46+S55</f>
        <v>46865</v>
      </c>
      <c r="T37" s="28">
        <f t="shared" si="24"/>
        <v>30825</v>
      </c>
      <c r="U37" s="28">
        <f t="shared" si="24"/>
        <v>10354</v>
      </c>
      <c r="Z37" s="30" t="e">
        <f>Z46+Z55</f>
        <v>#REF!</v>
      </c>
    </row>
    <row r="38" spans="1:26" ht="13.5" customHeight="1" x14ac:dyDescent="0.15">
      <c r="A38" s="207"/>
      <c r="B38" s="183"/>
      <c r="C38" s="184"/>
      <c r="D38" s="32">
        <f t="shared" si="23"/>
        <v>3674</v>
      </c>
      <c r="E38" s="32">
        <f t="shared" si="23"/>
        <v>4515</v>
      </c>
      <c r="F38" s="34">
        <f t="shared" si="23"/>
        <v>4968</v>
      </c>
      <c r="G38" s="32">
        <f t="shared" si="23"/>
        <v>4109</v>
      </c>
      <c r="H38" s="34">
        <f t="shared" si="23"/>
        <v>2865</v>
      </c>
      <c r="I38" s="32">
        <f t="shared" si="23"/>
        <v>3565</v>
      </c>
      <c r="J38" s="34">
        <f t="shared" si="23"/>
        <v>3175</v>
      </c>
      <c r="K38" s="32">
        <f t="shared" si="23"/>
        <v>3926</v>
      </c>
      <c r="L38" s="34">
        <f t="shared" si="23"/>
        <v>4436</v>
      </c>
      <c r="M38" s="32">
        <f t="shared" si="23"/>
        <v>5154</v>
      </c>
      <c r="N38" s="35">
        <f t="shared" si="23"/>
        <v>4984</v>
      </c>
      <c r="O38" s="36">
        <f t="shared" si="23"/>
        <v>5153</v>
      </c>
      <c r="P38" s="37">
        <f>P47+P56</f>
        <v>50524</v>
      </c>
      <c r="Q38" s="37">
        <f>Q47+Q56</f>
        <v>50524</v>
      </c>
      <c r="S38" s="38">
        <f t="shared" si="24"/>
        <v>23696</v>
      </c>
      <c r="T38" s="39">
        <f t="shared" si="24"/>
        <v>26828</v>
      </c>
      <c r="U38" s="39">
        <f t="shared" si="24"/>
        <v>8189</v>
      </c>
      <c r="Z38" s="40" t="e">
        <f>Z47+Z56</f>
        <v>#REF!</v>
      </c>
    </row>
    <row r="39" spans="1:26" ht="13.5" customHeight="1" x14ac:dyDescent="0.15">
      <c r="A39" s="207"/>
      <c r="B39" s="185"/>
      <c r="C39" s="186"/>
      <c r="D39" s="58">
        <f>D37/D38</f>
        <v>1.1668481219379423</v>
      </c>
      <c r="E39" s="58">
        <f t="shared" ref="E39:O39" si="25">E37/E38</f>
        <v>1.3437430786267996</v>
      </c>
      <c r="F39" s="58">
        <f t="shared" si="25"/>
        <v>1.374597423510467</v>
      </c>
      <c r="G39" s="58">
        <f t="shared" si="25"/>
        <v>1.3188123631053785</v>
      </c>
      <c r="H39" s="56">
        <f t="shared" si="25"/>
        <v>1.4331588132635253</v>
      </c>
      <c r="I39" s="56">
        <f t="shared" si="25"/>
        <v>1.3702664796633941</v>
      </c>
      <c r="J39" s="56">
        <f t="shared" si="25"/>
        <v>1.6910236220472441</v>
      </c>
      <c r="K39" s="56">
        <f t="shared" si="25"/>
        <v>1.3993886907794193</v>
      </c>
      <c r="L39" s="56">
        <f t="shared" si="25"/>
        <v>0.99391343552750222</v>
      </c>
      <c r="M39" s="56">
        <f t="shared" si="25"/>
        <v>1.010477299185099</v>
      </c>
      <c r="N39" s="56">
        <f t="shared" si="25"/>
        <v>0.9863563402889246</v>
      </c>
      <c r="O39" s="56">
        <f t="shared" si="25"/>
        <v>1.0535610324083058</v>
      </c>
      <c r="P39" s="57">
        <f>P37/P38</f>
        <v>1.2354128730900167</v>
      </c>
      <c r="Q39" s="57">
        <f>Q37/Q38</f>
        <v>1.2354128730900167</v>
      </c>
      <c r="S39" s="58">
        <f>S37/S38</f>
        <v>1.9777599594868331</v>
      </c>
      <c r="T39" s="58">
        <f>T37/T38</f>
        <v>1.1489861338899656</v>
      </c>
      <c r="U39" s="58">
        <f>U37/U38</f>
        <v>1.2643790450604468</v>
      </c>
      <c r="Z39" s="59"/>
    </row>
    <row r="40" spans="1:26" s="26" customFormat="1" ht="13.5" customHeight="1" x14ac:dyDescent="0.15">
      <c r="A40" s="207"/>
      <c r="B40" s="183" t="s">
        <v>25</v>
      </c>
      <c r="C40" s="184"/>
      <c r="D40" s="91">
        <f>D49+D58</f>
        <v>3524</v>
      </c>
      <c r="E40" s="91">
        <f t="shared" ref="D40:O41" si="26">E49+E58</f>
        <v>5138</v>
      </c>
      <c r="F40" s="91">
        <f t="shared" si="26"/>
        <v>5625</v>
      </c>
      <c r="G40" s="91">
        <f t="shared" si="26"/>
        <v>5664</v>
      </c>
      <c r="H40" s="46">
        <f t="shared" si="26"/>
        <v>3067</v>
      </c>
      <c r="I40" s="46">
        <f t="shared" si="26"/>
        <v>4825</v>
      </c>
      <c r="J40" s="46">
        <f t="shared" si="26"/>
        <v>4539</v>
      </c>
      <c r="K40" s="46">
        <f t="shared" si="26"/>
        <v>3574</v>
      </c>
      <c r="L40" s="46">
        <f t="shared" si="26"/>
        <v>3476</v>
      </c>
      <c r="M40" s="46">
        <f t="shared" si="26"/>
        <v>4027</v>
      </c>
      <c r="N40" s="46">
        <f t="shared" si="26"/>
        <v>4684</v>
      </c>
      <c r="O40" s="46">
        <f>O49+O58</f>
        <v>4732</v>
      </c>
      <c r="P40" s="47">
        <f>P49+P58</f>
        <v>52875</v>
      </c>
      <c r="Q40" s="47">
        <f>Q49+Q58</f>
        <v>52875</v>
      </c>
      <c r="S40" s="48">
        <f t="shared" ref="S40:U41" si="27">S49+S58</f>
        <v>39432</v>
      </c>
      <c r="T40" s="49">
        <f t="shared" si="27"/>
        <v>25032</v>
      </c>
      <c r="U40" s="49">
        <f t="shared" si="27"/>
        <v>8662</v>
      </c>
      <c r="Z40" s="50" t="e">
        <f>Z49+Z58</f>
        <v>#REF!</v>
      </c>
    </row>
    <row r="41" spans="1:26" ht="13.5" customHeight="1" x14ac:dyDescent="0.15">
      <c r="A41" s="207"/>
      <c r="B41" s="183"/>
      <c r="C41" s="184"/>
      <c r="D41" s="32">
        <f t="shared" si="26"/>
        <v>1587</v>
      </c>
      <c r="E41" s="32">
        <f t="shared" si="26"/>
        <v>2563</v>
      </c>
      <c r="F41" s="34">
        <f t="shared" si="26"/>
        <v>2900</v>
      </c>
      <c r="G41" s="32">
        <f t="shared" si="26"/>
        <v>2455</v>
      </c>
      <c r="H41" s="34">
        <f t="shared" si="26"/>
        <v>1369</v>
      </c>
      <c r="I41" s="32">
        <f t="shared" si="26"/>
        <v>2435</v>
      </c>
      <c r="J41" s="34">
        <f t="shared" si="26"/>
        <v>2216</v>
      </c>
      <c r="K41" s="32">
        <f t="shared" si="26"/>
        <v>2522</v>
      </c>
      <c r="L41" s="34">
        <f t="shared" si="26"/>
        <v>3667</v>
      </c>
      <c r="M41" s="32">
        <f t="shared" si="26"/>
        <v>5064</v>
      </c>
      <c r="N41" s="35">
        <f t="shared" si="26"/>
        <v>4658</v>
      </c>
      <c r="O41" s="36">
        <f t="shared" si="26"/>
        <v>4530</v>
      </c>
      <c r="P41" s="37">
        <f>P50+P59</f>
        <v>35966</v>
      </c>
      <c r="Q41" s="37">
        <f>Q50+Q59</f>
        <v>35966</v>
      </c>
      <c r="S41" s="38">
        <f t="shared" si="27"/>
        <v>13309</v>
      </c>
      <c r="T41" s="39">
        <f t="shared" si="27"/>
        <v>22657</v>
      </c>
      <c r="U41" s="39">
        <f t="shared" si="27"/>
        <v>4150</v>
      </c>
      <c r="Z41" s="40" t="e">
        <f>Z50+Z59</f>
        <v>#REF!</v>
      </c>
    </row>
    <row r="42" spans="1:26" ht="13.5" customHeight="1" thickBot="1" x14ac:dyDescent="0.2">
      <c r="A42" s="207"/>
      <c r="B42" s="208"/>
      <c r="C42" s="209"/>
      <c r="D42" s="62">
        <f>D40/D41</f>
        <v>2.2205419029615627</v>
      </c>
      <c r="E42" s="62">
        <f t="shared" ref="E42:O42" si="28">E40/E41</f>
        <v>2.0046820132657044</v>
      </c>
      <c r="F42" s="62">
        <f t="shared" si="28"/>
        <v>1.9396551724137931</v>
      </c>
      <c r="G42" s="62">
        <f t="shared" si="28"/>
        <v>2.3071283095723016</v>
      </c>
      <c r="H42" s="60">
        <f t="shared" si="28"/>
        <v>2.2403214024835645</v>
      </c>
      <c r="I42" s="60">
        <f t="shared" si="28"/>
        <v>1.9815195071868583</v>
      </c>
      <c r="J42" s="60">
        <f t="shared" si="28"/>
        <v>2.0482851985559565</v>
      </c>
      <c r="K42" s="60">
        <f t="shared" si="28"/>
        <v>1.4171292624900873</v>
      </c>
      <c r="L42" s="60">
        <f t="shared" si="28"/>
        <v>0.94791382601581675</v>
      </c>
      <c r="M42" s="60">
        <f t="shared" si="28"/>
        <v>0.79522116903633489</v>
      </c>
      <c r="N42" s="60">
        <f t="shared" si="28"/>
        <v>1.0055817947617003</v>
      </c>
      <c r="O42" s="60">
        <f t="shared" si="28"/>
        <v>1.0445916114790288</v>
      </c>
      <c r="P42" s="61">
        <f>P40/P41</f>
        <v>1.4701384641049879</v>
      </c>
      <c r="Q42" s="61">
        <f>Q40/Q41</f>
        <v>1.4701384641049879</v>
      </c>
      <c r="S42" s="62">
        <f>S40/S41</f>
        <v>2.9628071229994739</v>
      </c>
      <c r="T42" s="62">
        <f>T40/T41</f>
        <v>1.104824116167189</v>
      </c>
      <c r="U42" s="62">
        <f>U40/U41</f>
        <v>2.0872289156626507</v>
      </c>
      <c r="Z42" s="45"/>
    </row>
    <row r="43" spans="1:26" s="26" customFormat="1" ht="14.25" thickTop="1" x14ac:dyDescent="0.15">
      <c r="A43" s="207"/>
      <c r="B43" s="211" t="s">
        <v>31</v>
      </c>
      <c r="C43" s="212"/>
      <c r="D43" s="102">
        <f t="shared" ref="D43:O44" si="29">D46+D49</f>
        <v>3445</v>
      </c>
      <c r="E43" s="102">
        <f t="shared" si="29"/>
        <v>4944</v>
      </c>
      <c r="F43" s="102">
        <f t="shared" si="29"/>
        <v>5802</v>
      </c>
      <c r="G43" s="102">
        <f t="shared" si="29"/>
        <v>4695</v>
      </c>
      <c r="H43" s="103">
        <f t="shared" si="29"/>
        <v>3377</v>
      </c>
      <c r="I43" s="103">
        <f t="shared" si="29"/>
        <v>4055</v>
      </c>
      <c r="J43" s="103">
        <f t="shared" si="29"/>
        <v>4015</v>
      </c>
      <c r="K43" s="103">
        <f t="shared" si="29"/>
        <v>3901</v>
      </c>
      <c r="L43" s="103">
        <f t="shared" si="29"/>
        <v>3818</v>
      </c>
      <c r="M43" s="103">
        <f t="shared" si="29"/>
        <v>4054</v>
      </c>
      <c r="N43" s="103">
        <f t="shared" si="29"/>
        <v>3839</v>
      </c>
      <c r="O43" s="103">
        <f t="shared" si="29"/>
        <v>4591</v>
      </c>
      <c r="P43" s="104">
        <f>P46+P49</f>
        <v>50536</v>
      </c>
      <c r="Q43" s="104">
        <f>Q46+Q49</f>
        <v>50536</v>
      </c>
      <c r="S43" s="105">
        <f t="shared" ref="S43:U44" si="30">S46+S49</f>
        <v>38052</v>
      </c>
      <c r="T43" s="106">
        <f t="shared" si="30"/>
        <v>24218</v>
      </c>
      <c r="U43" s="106">
        <f t="shared" si="30"/>
        <v>8389</v>
      </c>
      <c r="Z43" s="50" t="e">
        <f>Z46+Z49</f>
        <v>#REF!</v>
      </c>
    </row>
    <row r="44" spans="1:26" x14ac:dyDescent="0.15">
      <c r="A44" s="207"/>
      <c r="B44" s="211"/>
      <c r="C44" s="212"/>
      <c r="D44" s="107">
        <f t="shared" si="29"/>
        <v>3260</v>
      </c>
      <c r="E44" s="107">
        <f t="shared" si="29"/>
        <v>3789</v>
      </c>
      <c r="F44" s="108">
        <f t="shared" si="29"/>
        <v>4422</v>
      </c>
      <c r="G44" s="107">
        <f t="shared" si="29"/>
        <v>3606</v>
      </c>
      <c r="H44" s="108">
        <f t="shared" si="29"/>
        <v>2075</v>
      </c>
      <c r="I44" s="107">
        <f t="shared" si="29"/>
        <v>2782</v>
      </c>
      <c r="J44" s="108">
        <f t="shared" si="29"/>
        <v>2550</v>
      </c>
      <c r="K44" s="107">
        <f t="shared" si="29"/>
        <v>3322</v>
      </c>
      <c r="L44" s="108">
        <f t="shared" si="29"/>
        <v>3467</v>
      </c>
      <c r="M44" s="107">
        <f t="shared" si="29"/>
        <v>4533</v>
      </c>
      <c r="N44" s="109">
        <f t="shared" si="29"/>
        <v>4657</v>
      </c>
      <c r="O44" s="110">
        <f t="shared" si="29"/>
        <v>4402</v>
      </c>
      <c r="P44" s="111">
        <f>P47+P50</f>
        <v>42865</v>
      </c>
      <c r="Q44" s="111">
        <f>Q47+Q50</f>
        <v>42865</v>
      </c>
      <c r="S44" s="112">
        <f t="shared" si="30"/>
        <v>19934</v>
      </c>
      <c r="T44" s="113">
        <f t="shared" si="30"/>
        <v>22931</v>
      </c>
      <c r="U44" s="113">
        <f t="shared" si="30"/>
        <v>7049</v>
      </c>
      <c r="Z44" s="40" t="e">
        <f>Z47+Z50</f>
        <v>#REF!</v>
      </c>
    </row>
    <row r="45" spans="1:26" x14ac:dyDescent="0.15">
      <c r="A45" s="207"/>
      <c r="B45" s="211"/>
      <c r="C45" s="212"/>
      <c r="D45" s="114">
        <f>D43/D44</f>
        <v>1.0567484662576687</v>
      </c>
      <c r="E45" s="114">
        <f t="shared" ref="E45:O45" si="31">E43/E44</f>
        <v>1.3048297703879652</v>
      </c>
      <c r="F45" s="114">
        <f t="shared" si="31"/>
        <v>1.3120759837177747</v>
      </c>
      <c r="G45" s="114">
        <f t="shared" si="31"/>
        <v>1.3019966722129783</v>
      </c>
      <c r="H45" s="115">
        <f t="shared" si="31"/>
        <v>1.6274698795180722</v>
      </c>
      <c r="I45" s="115">
        <f t="shared" si="31"/>
        <v>1.4575844716031632</v>
      </c>
      <c r="J45" s="115">
        <f t="shared" si="31"/>
        <v>1.5745098039215686</v>
      </c>
      <c r="K45" s="115">
        <f t="shared" si="31"/>
        <v>1.1742925948223961</v>
      </c>
      <c r="L45" s="115">
        <f t="shared" si="31"/>
        <v>1.1012402653591</v>
      </c>
      <c r="M45" s="115">
        <f t="shared" si="31"/>
        <v>0.89433046547540263</v>
      </c>
      <c r="N45" s="115">
        <f t="shared" si="31"/>
        <v>0.8243504401975521</v>
      </c>
      <c r="O45" s="115">
        <f t="shared" si="31"/>
        <v>1.042935029532031</v>
      </c>
      <c r="P45" s="116">
        <f>P43/P44</f>
        <v>1.1789571911816168</v>
      </c>
      <c r="Q45" s="117">
        <f>Q43/Q44</f>
        <v>1.1789571911816168</v>
      </c>
      <c r="S45" s="114">
        <f>S43/S44</f>
        <v>1.9088993679141166</v>
      </c>
      <c r="T45" s="114">
        <f>T43/T44</f>
        <v>1.0561248964284158</v>
      </c>
      <c r="U45" s="114">
        <f>U43/U44</f>
        <v>1.1900978862249965</v>
      </c>
      <c r="Z45" s="81"/>
    </row>
    <row r="46" spans="1:26" s="26" customFormat="1" x14ac:dyDescent="0.15">
      <c r="A46" s="207"/>
      <c r="B46" s="118"/>
      <c r="C46" s="213" t="s">
        <v>27</v>
      </c>
      <c r="D46" s="83">
        <v>2503</v>
      </c>
      <c r="E46" s="83">
        <v>3674</v>
      </c>
      <c r="F46" s="83">
        <v>4460</v>
      </c>
      <c r="G46" s="83">
        <v>3341</v>
      </c>
      <c r="H46" s="83">
        <v>2051</v>
      </c>
      <c r="I46" s="83">
        <v>2870</v>
      </c>
      <c r="J46" s="83">
        <v>2951</v>
      </c>
      <c r="K46" s="83">
        <v>2727</v>
      </c>
      <c r="L46" s="83">
        <v>2375</v>
      </c>
      <c r="M46" s="83">
        <v>2366</v>
      </c>
      <c r="N46" s="83">
        <v>2242</v>
      </c>
      <c r="O46" s="84">
        <v>3103</v>
      </c>
      <c r="P46" s="25">
        <f>SUM(D46:O46)</f>
        <v>34663</v>
      </c>
      <c r="Q46" s="25">
        <f>SUM(D46:O46)</f>
        <v>34663</v>
      </c>
      <c r="S46" s="27">
        <f>SUM(D46:L46)</f>
        <v>26952</v>
      </c>
      <c r="T46" s="28">
        <f>SUM(J46:O46)</f>
        <v>15764</v>
      </c>
      <c r="U46" s="28">
        <f>SUM(D46:E46)</f>
        <v>6177</v>
      </c>
      <c r="Z46" s="30" t="e">
        <f>#REF!+T46</f>
        <v>#REF!</v>
      </c>
    </row>
    <row r="47" spans="1:26" x14ac:dyDescent="0.15">
      <c r="A47" s="207"/>
      <c r="B47" s="119"/>
      <c r="C47" s="187"/>
      <c r="D47" s="32">
        <v>2690</v>
      </c>
      <c r="E47" s="32">
        <v>2802</v>
      </c>
      <c r="F47" s="32">
        <v>3279</v>
      </c>
      <c r="G47" s="32">
        <v>2648</v>
      </c>
      <c r="H47" s="32">
        <v>1557</v>
      </c>
      <c r="I47" s="32">
        <v>2105</v>
      </c>
      <c r="J47" s="32">
        <v>1814</v>
      </c>
      <c r="K47" s="32">
        <v>2423</v>
      </c>
      <c r="L47" s="32">
        <v>2621</v>
      </c>
      <c r="M47" s="32">
        <v>3085</v>
      </c>
      <c r="N47" s="32">
        <v>3042</v>
      </c>
      <c r="O47" s="32">
        <v>3253</v>
      </c>
      <c r="P47" s="37">
        <f>SUMPRODUCT(D47:O47,((D46:O46)&lt;&gt;"")*1)</f>
        <v>31319</v>
      </c>
      <c r="Q47" s="37">
        <f>SUM(D47:O47)</f>
        <v>31319</v>
      </c>
      <c r="S47" s="38">
        <f>SUM(D47:I47)</f>
        <v>15081</v>
      </c>
      <c r="T47" s="39">
        <f>SUM(J47:O47)</f>
        <v>16238</v>
      </c>
      <c r="U47" s="39">
        <f>SUM(D47:E47)</f>
        <v>5492</v>
      </c>
      <c r="Z47" s="40" t="e">
        <f>#REF!+T47</f>
        <v>#REF!</v>
      </c>
    </row>
    <row r="48" spans="1:26" x14ac:dyDescent="0.15">
      <c r="A48" s="207"/>
      <c r="B48" s="119"/>
      <c r="C48" s="214"/>
      <c r="D48" s="120">
        <f>D46/D47</f>
        <v>0.93048327137546472</v>
      </c>
      <c r="E48" s="120">
        <f t="shared" ref="E48:O48" si="32">E46/E47</f>
        <v>1.3112062812276946</v>
      </c>
      <c r="F48" s="120">
        <f t="shared" si="32"/>
        <v>1.3601707837755412</v>
      </c>
      <c r="G48" s="120">
        <f t="shared" si="32"/>
        <v>1.2617069486404835</v>
      </c>
      <c r="H48" s="120">
        <f t="shared" si="32"/>
        <v>1.3172768143866409</v>
      </c>
      <c r="I48" s="120">
        <f t="shared" si="32"/>
        <v>1.3634204275534443</v>
      </c>
      <c r="J48" s="120">
        <f t="shared" si="32"/>
        <v>1.6267916207276736</v>
      </c>
      <c r="K48" s="120">
        <f t="shared" si="32"/>
        <v>1.1254643004539826</v>
      </c>
      <c r="L48" s="86">
        <f t="shared" si="32"/>
        <v>0.90614269362838606</v>
      </c>
      <c r="M48" s="86">
        <f t="shared" si="32"/>
        <v>0.76693679092382494</v>
      </c>
      <c r="N48" s="86">
        <f t="shared" si="32"/>
        <v>0.7370151216305062</v>
      </c>
      <c r="O48" s="86">
        <f t="shared" si="32"/>
        <v>0.95388871810636333</v>
      </c>
      <c r="P48" s="87">
        <f>P46/P47</f>
        <v>1.1067722468788914</v>
      </c>
      <c r="Q48" s="88">
        <f>Q46/Q47</f>
        <v>1.1067722468788914</v>
      </c>
      <c r="S48" s="86">
        <f>S46/S47</f>
        <v>1.7871493932763078</v>
      </c>
      <c r="T48" s="86">
        <f>T46/T47</f>
        <v>0.97080921295726075</v>
      </c>
      <c r="U48" s="86">
        <f>U46/U47</f>
        <v>1.1247268754552076</v>
      </c>
      <c r="Z48" s="90"/>
    </row>
    <row r="49" spans="1:26" s="26" customFormat="1" x14ac:dyDescent="0.15">
      <c r="A49" s="207"/>
      <c r="B49" s="118"/>
      <c r="C49" s="187" t="s">
        <v>28</v>
      </c>
      <c r="D49" s="121">
        <v>942</v>
      </c>
      <c r="E49" s="121">
        <v>1270</v>
      </c>
      <c r="F49" s="121">
        <v>1342</v>
      </c>
      <c r="G49" s="121">
        <v>1354</v>
      </c>
      <c r="H49" s="121">
        <v>1326</v>
      </c>
      <c r="I49" s="121">
        <v>1185</v>
      </c>
      <c r="J49" s="121">
        <v>1064</v>
      </c>
      <c r="K49" s="121">
        <v>1174</v>
      </c>
      <c r="L49" s="121">
        <v>1443</v>
      </c>
      <c r="M49" s="121">
        <v>1688</v>
      </c>
      <c r="N49" s="121">
        <v>1597</v>
      </c>
      <c r="O49" s="122">
        <v>1488</v>
      </c>
      <c r="P49" s="47">
        <f>SUM(D49:O49)</f>
        <v>15873</v>
      </c>
      <c r="Q49" s="47">
        <f>SUM(D49:O49)</f>
        <v>15873</v>
      </c>
      <c r="S49" s="48">
        <f>SUM(D49:L49)</f>
        <v>11100</v>
      </c>
      <c r="T49" s="49">
        <f>SUM(J49:O49)</f>
        <v>8454</v>
      </c>
      <c r="U49" s="49">
        <f>SUM(D49:E49)</f>
        <v>2212</v>
      </c>
      <c r="Z49" s="50" t="e">
        <f>#REF!+T49</f>
        <v>#REF!</v>
      </c>
    </row>
    <row r="50" spans="1:26" x14ac:dyDescent="0.15">
      <c r="A50" s="207"/>
      <c r="B50" s="119"/>
      <c r="C50" s="187"/>
      <c r="D50" s="32">
        <v>570</v>
      </c>
      <c r="E50" s="32">
        <v>987</v>
      </c>
      <c r="F50" s="32">
        <v>1143</v>
      </c>
      <c r="G50" s="32">
        <v>958</v>
      </c>
      <c r="H50" s="32">
        <v>518</v>
      </c>
      <c r="I50" s="32">
        <v>677</v>
      </c>
      <c r="J50" s="32">
        <v>736</v>
      </c>
      <c r="K50" s="32">
        <v>899</v>
      </c>
      <c r="L50" s="32">
        <v>846</v>
      </c>
      <c r="M50" s="32">
        <v>1448</v>
      </c>
      <c r="N50" s="32">
        <v>1615</v>
      </c>
      <c r="O50" s="32">
        <v>1149</v>
      </c>
      <c r="P50" s="37">
        <f>SUMPRODUCT(D50:O50,((D49:O49)&lt;&gt;"")*1)</f>
        <v>11546</v>
      </c>
      <c r="Q50" s="37">
        <f>SUM(D50:O50)</f>
        <v>11546</v>
      </c>
      <c r="S50" s="123">
        <f>SUM(D50:I50)</f>
        <v>4853</v>
      </c>
      <c r="T50" s="39">
        <f>SUM(J50:O50)</f>
        <v>6693</v>
      </c>
      <c r="U50" s="39">
        <f>SUM(D50:E50)</f>
        <v>1557</v>
      </c>
      <c r="Z50" s="40" t="e">
        <f>#REF!+T50</f>
        <v>#REF!</v>
      </c>
    </row>
    <row r="51" spans="1:26" x14ac:dyDescent="0.15">
      <c r="A51" s="207"/>
      <c r="B51" s="124"/>
      <c r="C51" s="188"/>
      <c r="D51" s="94">
        <f>D49/D50</f>
        <v>1.6526315789473685</v>
      </c>
      <c r="E51" s="94">
        <f t="shared" ref="E51:O51" si="33">E49/E50</f>
        <v>1.2867274569402229</v>
      </c>
      <c r="F51" s="94">
        <f t="shared" si="33"/>
        <v>1.174103237095363</v>
      </c>
      <c r="G51" s="125">
        <f t="shared" si="33"/>
        <v>1.4133611691022965</v>
      </c>
      <c r="H51" s="125">
        <f t="shared" si="33"/>
        <v>2.5598455598455598</v>
      </c>
      <c r="I51" s="125">
        <f t="shared" si="33"/>
        <v>1.7503692762186116</v>
      </c>
      <c r="J51" s="125">
        <f t="shared" si="33"/>
        <v>1.4456521739130435</v>
      </c>
      <c r="K51" s="125">
        <f t="shared" si="33"/>
        <v>1.3058954393770856</v>
      </c>
      <c r="L51" s="125">
        <f t="shared" si="33"/>
        <v>1.7056737588652482</v>
      </c>
      <c r="M51" s="125">
        <f t="shared" si="33"/>
        <v>1.1657458563535912</v>
      </c>
      <c r="N51" s="125">
        <f t="shared" si="33"/>
        <v>0.98885448916408669</v>
      </c>
      <c r="O51" s="125">
        <f t="shared" si="33"/>
        <v>1.2950391644908616</v>
      </c>
      <c r="P51" s="57">
        <f>P49/P50</f>
        <v>1.3747618222761129</v>
      </c>
      <c r="Q51" s="95">
        <f>Q49/Q50</f>
        <v>1.3747618222761129</v>
      </c>
      <c r="S51" s="96">
        <f>S49/S50</f>
        <v>2.2872450030908715</v>
      </c>
      <c r="T51" s="94">
        <f>T49/T50</f>
        <v>1.2631107126848946</v>
      </c>
      <c r="U51" s="94">
        <f>U49/U50</f>
        <v>1.4206807964033397</v>
      </c>
      <c r="Z51" s="81"/>
    </row>
    <row r="52" spans="1:26" s="26" customFormat="1" x14ac:dyDescent="0.15">
      <c r="A52" s="207"/>
      <c r="B52" s="215" t="s">
        <v>32</v>
      </c>
      <c r="C52" s="216"/>
      <c r="D52" s="102">
        <f t="shared" ref="D52:O53" si="34">D55+D58</f>
        <v>4366</v>
      </c>
      <c r="E52" s="102">
        <f t="shared" si="34"/>
        <v>6261</v>
      </c>
      <c r="F52" s="102">
        <f t="shared" si="34"/>
        <v>6652</v>
      </c>
      <c r="G52" s="102">
        <f t="shared" si="34"/>
        <v>6388</v>
      </c>
      <c r="H52" s="103">
        <f t="shared" si="34"/>
        <v>3796</v>
      </c>
      <c r="I52" s="103">
        <f t="shared" si="34"/>
        <v>5655</v>
      </c>
      <c r="J52" s="103">
        <f t="shared" si="34"/>
        <v>5893</v>
      </c>
      <c r="K52" s="103">
        <f t="shared" si="34"/>
        <v>5167</v>
      </c>
      <c r="L52" s="103">
        <f t="shared" si="34"/>
        <v>4067</v>
      </c>
      <c r="M52" s="103">
        <f t="shared" si="34"/>
        <v>5181</v>
      </c>
      <c r="N52" s="103">
        <f t="shared" si="34"/>
        <v>5761</v>
      </c>
      <c r="O52" s="103">
        <f t="shared" si="34"/>
        <v>5570</v>
      </c>
      <c r="P52" s="126">
        <f>P55+P58</f>
        <v>64757</v>
      </c>
      <c r="Q52" s="126">
        <f>Q55+Q58</f>
        <v>64757</v>
      </c>
      <c r="S52" s="127">
        <f t="shared" ref="S52:U53" si="35">S55+S58</f>
        <v>48245</v>
      </c>
      <c r="T52" s="128">
        <f t="shared" si="35"/>
        <v>31639</v>
      </c>
      <c r="U52" s="128">
        <f t="shared" si="35"/>
        <v>10627</v>
      </c>
      <c r="Z52" s="30" t="e">
        <f>Z55+Z58</f>
        <v>#REF!</v>
      </c>
    </row>
    <row r="53" spans="1:26" x14ac:dyDescent="0.15">
      <c r="A53" s="207"/>
      <c r="B53" s="211"/>
      <c r="C53" s="212"/>
      <c r="D53" s="107">
        <f t="shared" si="34"/>
        <v>2001</v>
      </c>
      <c r="E53" s="107">
        <f t="shared" si="34"/>
        <v>3289</v>
      </c>
      <c r="F53" s="108">
        <f t="shared" si="34"/>
        <v>3446</v>
      </c>
      <c r="G53" s="107">
        <f t="shared" si="34"/>
        <v>2958</v>
      </c>
      <c r="H53" s="108">
        <f t="shared" si="34"/>
        <v>2159</v>
      </c>
      <c r="I53" s="107">
        <f t="shared" si="34"/>
        <v>3218</v>
      </c>
      <c r="J53" s="108">
        <f t="shared" si="34"/>
        <v>2841</v>
      </c>
      <c r="K53" s="107">
        <f t="shared" si="34"/>
        <v>3126</v>
      </c>
      <c r="L53" s="108">
        <f t="shared" si="34"/>
        <v>4636</v>
      </c>
      <c r="M53" s="107">
        <f t="shared" si="34"/>
        <v>5685</v>
      </c>
      <c r="N53" s="109">
        <f t="shared" si="34"/>
        <v>4985</v>
      </c>
      <c r="O53" s="110">
        <f t="shared" si="34"/>
        <v>5281</v>
      </c>
      <c r="P53" s="111">
        <f>P56+P59</f>
        <v>43625</v>
      </c>
      <c r="Q53" s="111">
        <f>Q56+Q59</f>
        <v>43625</v>
      </c>
      <c r="S53" s="112">
        <f t="shared" si="35"/>
        <v>17071</v>
      </c>
      <c r="T53" s="113">
        <f t="shared" si="35"/>
        <v>26554</v>
      </c>
      <c r="U53" s="113">
        <f t="shared" si="35"/>
        <v>5290</v>
      </c>
      <c r="Z53" s="40" t="e">
        <f>Z56+Z59</f>
        <v>#REF!</v>
      </c>
    </row>
    <row r="54" spans="1:26" x14ac:dyDescent="0.15">
      <c r="A54" s="207"/>
      <c r="B54" s="211"/>
      <c r="C54" s="212"/>
      <c r="D54" s="114">
        <f t="shared" ref="D54:O54" si="36">D52/D53</f>
        <v>2.1819090454772612</v>
      </c>
      <c r="E54" s="114">
        <f t="shared" si="36"/>
        <v>1.9036181210094254</v>
      </c>
      <c r="F54" s="114">
        <f t="shared" si="36"/>
        <v>1.9303540336622171</v>
      </c>
      <c r="G54" s="114">
        <f t="shared" si="36"/>
        <v>2.1595672751859363</v>
      </c>
      <c r="H54" s="115">
        <f t="shared" si="36"/>
        <v>1.7582213987957387</v>
      </c>
      <c r="I54" s="115">
        <f t="shared" si="36"/>
        <v>1.757302672467371</v>
      </c>
      <c r="J54" s="115">
        <f t="shared" si="36"/>
        <v>2.0742696233720519</v>
      </c>
      <c r="K54" s="115">
        <f t="shared" si="36"/>
        <v>1.6529110684580934</v>
      </c>
      <c r="L54" s="115">
        <f t="shared" si="36"/>
        <v>0.8772648835202761</v>
      </c>
      <c r="M54" s="115">
        <f t="shared" si="36"/>
        <v>0.91134564643799476</v>
      </c>
      <c r="N54" s="115">
        <f t="shared" si="36"/>
        <v>1.155667001003009</v>
      </c>
      <c r="O54" s="115">
        <f t="shared" si="36"/>
        <v>1.0547244839992425</v>
      </c>
      <c r="P54" s="116">
        <f>P52/P53</f>
        <v>1.4844011461318052</v>
      </c>
      <c r="Q54" s="117">
        <f>Q52/Q53</f>
        <v>1.4844011461318052</v>
      </c>
      <c r="S54" s="114">
        <f>S52/S53</f>
        <v>2.8261378946751803</v>
      </c>
      <c r="T54" s="114">
        <f>T52/T53</f>
        <v>1.1914965730210139</v>
      </c>
      <c r="U54" s="114">
        <f>U52/U53</f>
        <v>2.0088846880907374</v>
      </c>
      <c r="Z54" s="81"/>
    </row>
    <row r="55" spans="1:26" s="26" customFormat="1" x14ac:dyDescent="0.15">
      <c r="A55" s="207"/>
      <c r="B55" s="118"/>
      <c r="C55" s="213" t="s">
        <v>27</v>
      </c>
      <c r="D55" s="83">
        <v>1784</v>
      </c>
      <c r="E55" s="83">
        <v>2393</v>
      </c>
      <c r="F55" s="83">
        <v>2369</v>
      </c>
      <c r="G55" s="100">
        <v>2078</v>
      </c>
      <c r="H55" s="83">
        <v>2055</v>
      </c>
      <c r="I55" s="83">
        <v>2015</v>
      </c>
      <c r="J55" s="83">
        <v>2418</v>
      </c>
      <c r="K55" s="83">
        <v>2767</v>
      </c>
      <c r="L55" s="83">
        <v>2034</v>
      </c>
      <c r="M55" s="83">
        <v>2842</v>
      </c>
      <c r="N55" s="83">
        <v>2674</v>
      </c>
      <c r="O55" s="84">
        <v>2326</v>
      </c>
      <c r="P55" s="25">
        <f>SUM(D55:O55)</f>
        <v>27755</v>
      </c>
      <c r="Q55" s="25">
        <f>SUM(D55:O55)</f>
        <v>27755</v>
      </c>
      <c r="S55" s="27">
        <f>SUM(D55:L55)</f>
        <v>19913</v>
      </c>
      <c r="T55" s="28">
        <f>SUM(J55:O55)</f>
        <v>15061</v>
      </c>
      <c r="U55" s="28">
        <f>SUM(D55:E55)</f>
        <v>4177</v>
      </c>
      <c r="Z55" s="30" t="e">
        <f>#REF!+T55</f>
        <v>#REF!</v>
      </c>
    </row>
    <row r="56" spans="1:26" x14ac:dyDescent="0.15">
      <c r="A56" s="207"/>
      <c r="B56" s="119"/>
      <c r="C56" s="187"/>
      <c r="D56" s="32">
        <v>984</v>
      </c>
      <c r="E56" s="32">
        <v>1713</v>
      </c>
      <c r="F56" s="32">
        <v>1689</v>
      </c>
      <c r="G56" s="32">
        <v>1461</v>
      </c>
      <c r="H56" s="32">
        <v>1308</v>
      </c>
      <c r="I56" s="32">
        <v>1460</v>
      </c>
      <c r="J56" s="32">
        <v>1361</v>
      </c>
      <c r="K56" s="32">
        <v>1503</v>
      </c>
      <c r="L56" s="32">
        <v>1815</v>
      </c>
      <c r="M56" s="32">
        <v>2069</v>
      </c>
      <c r="N56" s="32">
        <v>1942</v>
      </c>
      <c r="O56" s="32">
        <v>1900</v>
      </c>
      <c r="P56" s="37">
        <f>SUMPRODUCT(D56:O56,((D55:O55)&lt;&gt;"")*1)</f>
        <v>19205</v>
      </c>
      <c r="Q56" s="37">
        <f>SUM(D56:O56)</f>
        <v>19205</v>
      </c>
      <c r="S56" s="38">
        <f>SUM(D56:I56)</f>
        <v>8615</v>
      </c>
      <c r="T56" s="39">
        <f>SUM(J56:O56)</f>
        <v>10590</v>
      </c>
      <c r="U56" s="39">
        <f>SUM(D56:E56)</f>
        <v>2697</v>
      </c>
      <c r="Z56" s="40" t="e">
        <f>#REF!+T56</f>
        <v>#REF!</v>
      </c>
    </row>
    <row r="57" spans="1:26" x14ac:dyDescent="0.15">
      <c r="A57" s="207"/>
      <c r="B57" s="119"/>
      <c r="C57" s="214"/>
      <c r="D57" s="86">
        <f>D55/D56</f>
        <v>1.8130081300813008</v>
      </c>
      <c r="E57" s="86">
        <f t="shared" ref="E57:O57" si="37">E55/E56</f>
        <v>1.396964389959136</v>
      </c>
      <c r="F57" s="86">
        <f t="shared" si="37"/>
        <v>1.4026050917702784</v>
      </c>
      <c r="G57" s="86">
        <f t="shared" si="37"/>
        <v>1.4223134839151266</v>
      </c>
      <c r="H57" s="86">
        <f t="shared" si="37"/>
        <v>1.5711009174311927</v>
      </c>
      <c r="I57" s="86">
        <f t="shared" si="37"/>
        <v>1.3801369863013699</v>
      </c>
      <c r="J57" s="86">
        <f t="shared" si="37"/>
        <v>1.7766348273328434</v>
      </c>
      <c r="K57" s="86">
        <f t="shared" si="37"/>
        <v>1.8409846972721224</v>
      </c>
      <c r="L57" s="86">
        <f t="shared" si="37"/>
        <v>1.1206611570247933</v>
      </c>
      <c r="M57" s="86">
        <f t="shared" si="37"/>
        <v>1.3736104398260029</v>
      </c>
      <c r="N57" s="86">
        <f t="shared" si="37"/>
        <v>1.3769309989701339</v>
      </c>
      <c r="O57" s="86">
        <f t="shared" si="37"/>
        <v>1.2242105263157894</v>
      </c>
      <c r="P57" s="87">
        <f>P55/P56</f>
        <v>1.4451965633949493</v>
      </c>
      <c r="Q57" s="88">
        <f>Q55/Q56</f>
        <v>1.4451965633949493</v>
      </c>
      <c r="S57" s="86">
        <f>S55/S56</f>
        <v>2.3114335461404525</v>
      </c>
      <c r="T57" s="86">
        <f>T55/T56</f>
        <v>1.42219074598678</v>
      </c>
      <c r="U57" s="86">
        <f>U55/U56</f>
        <v>1.5487578791249537</v>
      </c>
      <c r="Z57" s="90"/>
    </row>
    <row r="58" spans="1:26" s="26" customFormat="1" x14ac:dyDescent="0.15">
      <c r="A58" s="207"/>
      <c r="B58" s="118"/>
      <c r="C58" s="187" t="s">
        <v>28</v>
      </c>
      <c r="D58" s="91">
        <v>2582</v>
      </c>
      <c r="E58" s="91">
        <v>3868</v>
      </c>
      <c r="F58" s="91">
        <v>4283</v>
      </c>
      <c r="G58" s="91">
        <v>4310</v>
      </c>
      <c r="H58" s="91">
        <v>1741</v>
      </c>
      <c r="I58" s="91">
        <v>3640</v>
      </c>
      <c r="J58" s="91">
        <v>3475</v>
      </c>
      <c r="K58" s="91">
        <v>2400</v>
      </c>
      <c r="L58" s="91">
        <v>2033</v>
      </c>
      <c r="M58" s="91">
        <v>2339</v>
      </c>
      <c r="N58" s="91">
        <v>3087</v>
      </c>
      <c r="O58" s="101">
        <v>3244</v>
      </c>
      <c r="P58" s="47">
        <f>SUM(D58:O58)</f>
        <v>37002</v>
      </c>
      <c r="Q58" s="47">
        <f>SUM(D58:O58)</f>
        <v>37002</v>
      </c>
      <c r="S58" s="48">
        <f>SUM(D58:L58)</f>
        <v>28332</v>
      </c>
      <c r="T58" s="49">
        <f>SUM(J58:O58)</f>
        <v>16578</v>
      </c>
      <c r="U58" s="49">
        <f>SUM(D58:E58)</f>
        <v>6450</v>
      </c>
      <c r="Z58" s="50" t="e">
        <f>#REF!+T58</f>
        <v>#REF!</v>
      </c>
    </row>
    <row r="59" spans="1:26" x14ac:dyDescent="0.15">
      <c r="A59" s="207"/>
      <c r="B59" s="119"/>
      <c r="C59" s="187"/>
      <c r="D59" s="32">
        <v>1017</v>
      </c>
      <c r="E59" s="32">
        <v>1576</v>
      </c>
      <c r="F59" s="32">
        <v>1757</v>
      </c>
      <c r="G59" s="32">
        <v>1497</v>
      </c>
      <c r="H59" s="32">
        <v>851</v>
      </c>
      <c r="I59" s="32">
        <v>1758</v>
      </c>
      <c r="J59" s="32">
        <v>1480</v>
      </c>
      <c r="K59" s="32">
        <v>1623</v>
      </c>
      <c r="L59" s="32">
        <v>2821</v>
      </c>
      <c r="M59" s="32">
        <v>3616</v>
      </c>
      <c r="N59" s="32">
        <v>3043</v>
      </c>
      <c r="O59" s="32">
        <v>3381</v>
      </c>
      <c r="P59" s="37">
        <f>SUMPRODUCT(D59:O59,((D58:O58)&lt;&gt;"")*1)</f>
        <v>24420</v>
      </c>
      <c r="Q59" s="37">
        <f>SUM(D59:O59)</f>
        <v>24420</v>
      </c>
      <c r="S59" s="38">
        <f>SUM(D59:I59)</f>
        <v>8456</v>
      </c>
      <c r="T59" s="39">
        <f>SUM(J59:O59)</f>
        <v>15964</v>
      </c>
      <c r="U59" s="39">
        <f>SUM(D59:E59)</f>
        <v>2593</v>
      </c>
      <c r="Z59" s="40" t="e">
        <f>#REF!+T59</f>
        <v>#REF!</v>
      </c>
    </row>
    <row r="60" spans="1:26" ht="14.25" thickBot="1" x14ac:dyDescent="0.2">
      <c r="A60" s="210"/>
      <c r="B60" s="124"/>
      <c r="C60" s="188"/>
      <c r="D60" s="94">
        <f>D58/D59</f>
        <v>2.5388397246804328</v>
      </c>
      <c r="E60" s="94">
        <f t="shared" ref="E60:O60" si="38">E58/E59</f>
        <v>2.4543147208121829</v>
      </c>
      <c r="F60" s="94">
        <f t="shared" si="38"/>
        <v>2.4376778599886171</v>
      </c>
      <c r="G60" s="94">
        <f t="shared" si="38"/>
        <v>2.8790915163660653</v>
      </c>
      <c r="H60" s="94">
        <f t="shared" si="38"/>
        <v>2.0458284371327848</v>
      </c>
      <c r="I60" s="94">
        <f t="shared" si="38"/>
        <v>2.0705346985210467</v>
      </c>
      <c r="J60" s="94">
        <f t="shared" si="38"/>
        <v>2.3479729729729728</v>
      </c>
      <c r="K60" s="94">
        <f t="shared" si="38"/>
        <v>1.478743068391867</v>
      </c>
      <c r="L60" s="94">
        <f t="shared" si="38"/>
        <v>0.7206664303438497</v>
      </c>
      <c r="M60" s="94">
        <f t="shared" si="38"/>
        <v>0.64684734513274333</v>
      </c>
      <c r="N60" s="94">
        <f t="shared" si="38"/>
        <v>1.0144594150509365</v>
      </c>
      <c r="O60" s="94">
        <f t="shared" si="38"/>
        <v>0.95947944395149365</v>
      </c>
      <c r="P60" s="61">
        <f>P58/P59</f>
        <v>1.5152334152334153</v>
      </c>
      <c r="Q60" s="129">
        <f>Q58/Q59</f>
        <v>1.5152334152334153</v>
      </c>
      <c r="S60" s="94">
        <f>S58/S59</f>
        <v>3.3505203405865656</v>
      </c>
      <c r="T60" s="94">
        <f>T58/T59</f>
        <v>1.0384615384615385</v>
      </c>
      <c r="U60" s="94">
        <f>U58/U59</f>
        <v>2.487466255302738</v>
      </c>
      <c r="Z60" s="130"/>
    </row>
    <row r="61" spans="1:26" ht="14.25" thickTop="1" x14ac:dyDescent="0.15">
      <c r="D61" s="131" t="s">
        <v>33</v>
      </c>
    </row>
    <row r="62" spans="1:26" x14ac:dyDescent="0.15">
      <c r="D62" s="131" t="s">
        <v>34</v>
      </c>
    </row>
    <row r="63" spans="1:26" x14ac:dyDescent="0.15">
      <c r="D63" s="136" t="s">
        <v>35</v>
      </c>
    </row>
    <row r="64" spans="1:26" x14ac:dyDescent="0.15">
      <c r="D64" s="137" t="s">
        <v>36</v>
      </c>
    </row>
    <row r="65" spans="1:26" ht="0.75" customHeight="1" x14ac:dyDescent="0.15"/>
    <row r="66" spans="1:26" ht="14.25" thickBot="1" x14ac:dyDescent="0.2">
      <c r="A66" s="138" t="s">
        <v>37</v>
      </c>
    </row>
    <row r="67" spans="1:26" ht="32.25" customHeight="1" thickTop="1" x14ac:dyDescent="0.15">
      <c r="A67" s="189" t="s">
        <v>38</v>
      </c>
      <c r="B67" s="189"/>
      <c r="C67" s="190"/>
      <c r="D67" s="12" t="s">
        <v>3</v>
      </c>
      <c r="E67" s="12" t="s">
        <v>4</v>
      </c>
      <c r="F67" s="12" t="s">
        <v>5</v>
      </c>
      <c r="G67" s="12" t="s">
        <v>6</v>
      </c>
      <c r="H67" s="12" t="s">
        <v>7</v>
      </c>
      <c r="I67" s="12" t="s">
        <v>8</v>
      </c>
      <c r="J67" s="12" t="s">
        <v>9</v>
      </c>
      <c r="K67" s="12" t="s">
        <v>10</v>
      </c>
      <c r="L67" s="12" t="s">
        <v>11</v>
      </c>
      <c r="M67" s="12" t="s">
        <v>12</v>
      </c>
      <c r="N67" s="13" t="s">
        <v>13</v>
      </c>
      <c r="O67" s="14" t="s">
        <v>14</v>
      </c>
      <c r="P67" s="15" t="s">
        <v>39</v>
      </c>
      <c r="Q67" s="15" t="s">
        <v>16</v>
      </c>
      <c r="S67" s="16" t="s">
        <v>17</v>
      </c>
      <c r="T67" s="17" t="s">
        <v>18</v>
      </c>
      <c r="U67" s="17" t="s">
        <v>19</v>
      </c>
      <c r="W67" s="18" t="s">
        <v>40</v>
      </c>
      <c r="Z67" s="19" t="s">
        <v>16</v>
      </c>
    </row>
    <row r="68" spans="1:26" s="26" customFormat="1" ht="15" customHeight="1" x14ac:dyDescent="0.15">
      <c r="A68" s="191" t="s">
        <v>41</v>
      </c>
      <c r="B68" s="192"/>
      <c r="C68" s="192"/>
      <c r="D68" s="20">
        <f t="shared" ref="D68:Q69" si="39">D71+D80</f>
        <v>40790</v>
      </c>
      <c r="E68" s="20">
        <f t="shared" si="39"/>
        <v>46949</v>
      </c>
      <c r="F68" s="20">
        <f t="shared" si="39"/>
        <v>49834</v>
      </c>
      <c r="G68" s="20">
        <f t="shared" si="39"/>
        <v>51289</v>
      </c>
      <c r="H68" s="20">
        <f t="shared" si="39"/>
        <v>46165</v>
      </c>
      <c r="I68" s="20">
        <f t="shared" si="39"/>
        <v>47249</v>
      </c>
      <c r="J68" s="20">
        <f t="shared" si="39"/>
        <v>50194</v>
      </c>
      <c r="K68" s="20">
        <f t="shared" si="39"/>
        <v>44335</v>
      </c>
      <c r="L68" s="20">
        <f t="shared" si="39"/>
        <v>44177</v>
      </c>
      <c r="M68" s="20">
        <f t="shared" si="39"/>
        <v>48031</v>
      </c>
      <c r="N68" s="20">
        <f t="shared" si="39"/>
        <v>46514</v>
      </c>
      <c r="O68" s="20">
        <f t="shared" si="39"/>
        <v>47083</v>
      </c>
      <c r="P68" s="25">
        <f t="shared" si="39"/>
        <v>562610</v>
      </c>
      <c r="Q68" s="25">
        <f t="shared" si="39"/>
        <v>562610</v>
      </c>
      <c r="S68" s="27">
        <f t="shared" ref="S68:U69" si="40">S71+S80</f>
        <v>282276</v>
      </c>
      <c r="T68" s="28">
        <f t="shared" si="40"/>
        <v>280334</v>
      </c>
      <c r="U68" s="28">
        <f t="shared" si="40"/>
        <v>87739</v>
      </c>
      <c r="W68" s="18" t="s">
        <v>20</v>
      </c>
      <c r="Z68" s="139">
        <f>Z71+Z80</f>
        <v>1961374</v>
      </c>
    </row>
    <row r="69" spans="1:26" ht="15" customHeight="1" x14ac:dyDescent="0.15">
      <c r="A69" s="193"/>
      <c r="B69" s="194"/>
      <c r="C69" s="194"/>
      <c r="D69" s="31">
        <f t="shared" si="39"/>
        <v>41244</v>
      </c>
      <c r="E69" s="32">
        <f t="shared" si="39"/>
        <v>41033</v>
      </c>
      <c r="F69" s="33">
        <f t="shared" si="39"/>
        <v>46151</v>
      </c>
      <c r="G69" s="31">
        <f t="shared" si="39"/>
        <v>44254</v>
      </c>
      <c r="H69" s="34">
        <f t="shared" si="39"/>
        <v>36757</v>
      </c>
      <c r="I69" s="32">
        <f t="shared" si="39"/>
        <v>39810</v>
      </c>
      <c r="J69" s="34">
        <f t="shared" si="39"/>
        <v>42134</v>
      </c>
      <c r="K69" s="32">
        <f t="shared" si="39"/>
        <v>41259</v>
      </c>
      <c r="L69" s="34">
        <f t="shared" si="39"/>
        <v>38841</v>
      </c>
      <c r="M69" s="32">
        <f t="shared" si="39"/>
        <v>47633</v>
      </c>
      <c r="N69" s="35">
        <f t="shared" si="39"/>
        <v>46180</v>
      </c>
      <c r="O69" s="36">
        <f t="shared" si="39"/>
        <v>48941</v>
      </c>
      <c r="P69" s="37">
        <f t="shared" si="39"/>
        <v>514237</v>
      </c>
      <c r="Q69" s="37">
        <f t="shared" si="39"/>
        <v>514237</v>
      </c>
      <c r="S69" s="38">
        <f t="shared" si="40"/>
        <v>249249</v>
      </c>
      <c r="T69" s="39">
        <f t="shared" si="40"/>
        <v>264988</v>
      </c>
      <c r="U69" s="39">
        <f t="shared" si="40"/>
        <v>82277</v>
      </c>
      <c r="W69" s="29" t="s">
        <v>45</v>
      </c>
      <c r="Z69" s="40">
        <f>Z72+Z81</f>
        <v>1806583</v>
      </c>
    </row>
    <row r="70" spans="1:26" ht="15" customHeight="1" thickBot="1" x14ac:dyDescent="0.2">
      <c r="A70" s="195"/>
      <c r="B70" s="196"/>
      <c r="C70" s="196"/>
      <c r="D70" s="41">
        <f t="shared" ref="D70:Q70" si="41">D68/D69</f>
        <v>0.98899233827950728</v>
      </c>
      <c r="E70" s="41">
        <f t="shared" si="41"/>
        <v>1.1441766383155021</v>
      </c>
      <c r="F70" s="41">
        <f t="shared" si="41"/>
        <v>1.0798032545340297</v>
      </c>
      <c r="G70" s="41">
        <f t="shared" si="41"/>
        <v>1.1589686807972162</v>
      </c>
      <c r="H70" s="41">
        <f t="shared" si="41"/>
        <v>1.2559512473814511</v>
      </c>
      <c r="I70" s="41">
        <f t="shared" si="41"/>
        <v>1.1868625973373523</v>
      </c>
      <c r="J70" s="41">
        <f t="shared" si="41"/>
        <v>1.1912944415436464</v>
      </c>
      <c r="K70" s="41">
        <f t="shared" si="41"/>
        <v>1.0745534307666207</v>
      </c>
      <c r="L70" s="41">
        <f t="shared" si="41"/>
        <v>1.1373806029710873</v>
      </c>
      <c r="M70" s="41">
        <f t="shared" si="41"/>
        <v>1.0083555518233158</v>
      </c>
      <c r="N70" s="41">
        <f t="shared" si="41"/>
        <v>1.007232568211347</v>
      </c>
      <c r="O70" s="41">
        <f t="shared" si="41"/>
        <v>0.96203592080259903</v>
      </c>
      <c r="P70" s="42">
        <f t="shared" si="41"/>
        <v>1.0940675213957767</v>
      </c>
      <c r="Q70" s="42">
        <f t="shared" si="41"/>
        <v>1.0940675213957767</v>
      </c>
      <c r="S70" s="44">
        <f>S68/S69</f>
        <v>1.1325060481686988</v>
      </c>
      <c r="T70" s="44">
        <f>T68/T69</f>
        <v>1.0579120563950066</v>
      </c>
      <c r="U70" s="44">
        <f>U68/U69</f>
        <v>1.0663855026313551</v>
      </c>
      <c r="W70" t="s">
        <v>46</v>
      </c>
      <c r="Z70" s="45"/>
    </row>
    <row r="71" spans="1:26" s="26" customFormat="1" ht="15" customHeight="1" thickTop="1" x14ac:dyDescent="0.15">
      <c r="A71" s="197" t="s">
        <v>42</v>
      </c>
      <c r="B71" s="198"/>
      <c r="C71" s="198"/>
      <c r="D71" s="140">
        <f t="shared" ref="D71:Q72" si="42">D74+D77</f>
        <v>19413</v>
      </c>
      <c r="E71" s="140">
        <f t="shared" si="42"/>
        <v>22855</v>
      </c>
      <c r="F71" s="140">
        <f t="shared" si="42"/>
        <v>24836</v>
      </c>
      <c r="G71" s="140">
        <f t="shared" si="42"/>
        <v>25661</v>
      </c>
      <c r="H71" s="140">
        <f t="shared" si="42"/>
        <v>22912</v>
      </c>
      <c r="I71" s="140">
        <f t="shared" si="42"/>
        <v>23540</v>
      </c>
      <c r="J71" s="140">
        <f t="shared" si="42"/>
        <v>25370</v>
      </c>
      <c r="K71" s="140">
        <f t="shared" si="42"/>
        <v>21452</v>
      </c>
      <c r="L71" s="140">
        <f t="shared" si="42"/>
        <v>21508</v>
      </c>
      <c r="M71" s="140">
        <f t="shared" si="42"/>
        <v>24615</v>
      </c>
      <c r="N71" s="140">
        <f t="shared" si="42"/>
        <v>22383</v>
      </c>
      <c r="O71" s="140">
        <f t="shared" si="42"/>
        <v>23353</v>
      </c>
      <c r="P71" s="141">
        <f t="shared" si="42"/>
        <v>277898</v>
      </c>
      <c r="Q71" s="141">
        <f t="shared" si="42"/>
        <v>277898</v>
      </c>
      <c r="S71" s="142">
        <f t="shared" ref="S71:U72" si="43">S74+S77</f>
        <v>139217</v>
      </c>
      <c r="T71" s="143">
        <f t="shared" si="43"/>
        <v>138681</v>
      </c>
      <c r="U71" s="143">
        <f t="shared" si="43"/>
        <v>42268</v>
      </c>
      <c r="W71" t="s">
        <v>22</v>
      </c>
      <c r="Z71" s="139">
        <f>Z74+Z77</f>
        <v>967821</v>
      </c>
    </row>
    <row r="72" spans="1:26" ht="15" customHeight="1" x14ac:dyDescent="0.15">
      <c r="A72" s="199"/>
      <c r="B72" s="200"/>
      <c r="C72" s="200"/>
      <c r="D72" s="144">
        <f t="shared" si="42"/>
        <v>19149</v>
      </c>
      <c r="E72" s="145">
        <f t="shared" si="42"/>
        <v>22245</v>
      </c>
      <c r="F72" s="146">
        <f t="shared" si="42"/>
        <v>22366</v>
      </c>
      <c r="G72" s="144">
        <f t="shared" si="42"/>
        <v>22725</v>
      </c>
      <c r="H72" s="147">
        <f t="shared" si="42"/>
        <v>18405</v>
      </c>
      <c r="I72" s="145">
        <f t="shared" si="42"/>
        <v>19620</v>
      </c>
      <c r="J72" s="147">
        <f t="shared" si="42"/>
        <v>21975</v>
      </c>
      <c r="K72" s="145">
        <f t="shared" si="42"/>
        <v>21429</v>
      </c>
      <c r="L72" s="147">
        <f t="shared" si="42"/>
        <v>18425</v>
      </c>
      <c r="M72" s="145">
        <f t="shared" si="42"/>
        <v>23760</v>
      </c>
      <c r="N72" s="148">
        <f t="shared" si="42"/>
        <v>22898</v>
      </c>
      <c r="O72" s="149">
        <f t="shared" si="42"/>
        <v>24599</v>
      </c>
      <c r="P72" s="150">
        <f t="shared" si="42"/>
        <v>257596</v>
      </c>
      <c r="Q72" s="150">
        <f t="shared" si="42"/>
        <v>257596</v>
      </c>
      <c r="S72" s="151">
        <f t="shared" si="43"/>
        <v>124510</v>
      </c>
      <c r="T72" s="152">
        <f t="shared" si="43"/>
        <v>133086</v>
      </c>
      <c r="U72" s="152">
        <f t="shared" si="43"/>
        <v>41394</v>
      </c>
      <c r="Z72" s="40">
        <f>Z75+Z78</f>
        <v>903864</v>
      </c>
    </row>
    <row r="73" spans="1:26" ht="15" customHeight="1" x14ac:dyDescent="0.15">
      <c r="A73" s="199"/>
      <c r="B73" s="200"/>
      <c r="C73" s="200"/>
      <c r="D73" s="153">
        <f t="shared" ref="D73:Q73" si="44">D71/D72</f>
        <v>1.0137866207112642</v>
      </c>
      <c r="E73" s="153">
        <f t="shared" si="44"/>
        <v>1.0274218925601259</v>
      </c>
      <c r="F73" s="153">
        <f t="shared" si="44"/>
        <v>1.1104354824286864</v>
      </c>
      <c r="G73" s="153">
        <f t="shared" si="44"/>
        <v>1.1291969196919691</v>
      </c>
      <c r="H73" s="153">
        <f t="shared" si="44"/>
        <v>1.2448791089377886</v>
      </c>
      <c r="I73" s="153">
        <f t="shared" si="44"/>
        <v>1.199796126401631</v>
      </c>
      <c r="J73" s="153">
        <f t="shared" si="44"/>
        <v>1.1544937428896473</v>
      </c>
      <c r="K73" s="153">
        <f t="shared" si="44"/>
        <v>1.001073311867096</v>
      </c>
      <c r="L73" s="153">
        <f t="shared" si="44"/>
        <v>1.1673270013568522</v>
      </c>
      <c r="M73" s="153">
        <f t="shared" si="44"/>
        <v>1.0359848484848484</v>
      </c>
      <c r="N73" s="153">
        <f t="shared" si="44"/>
        <v>0.97750895274696481</v>
      </c>
      <c r="O73" s="153">
        <f t="shared" si="44"/>
        <v>0.94934753445261999</v>
      </c>
      <c r="P73" s="154">
        <f t="shared" si="44"/>
        <v>1.0788133356108014</v>
      </c>
      <c r="Q73" s="154">
        <f t="shared" si="44"/>
        <v>1.0788133356108014</v>
      </c>
      <c r="S73" s="155">
        <f>S71/S72</f>
        <v>1.11811902658421</v>
      </c>
      <c r="T73" s="155">
        <f>T71/T72</f>
        <v>1.0420404850998601</v>
      </c>
      <c r="U73" s="155">
        <f>U71/U72</f>
        <v>1.0211141711359135</v>
      </c>
      <c r="Z73" s="54"/>
    </row>
    <row r="74" spans="1:26" s="26" customFormat="1" ht="15" customHeight="1" x14ac:dyDescent="0.15">
      <c r="A74" s="201"/>
      <c r="B74" s="181" t="s">
        <v>27</v>
      </c>
      <c r="C74" s="182"/>
      <c r="D74" s="55">
        <f t="shared" ref="D74:O75" si="45">D19+D46</f>
        <v>15001</v>
      </c>
      <c r="E74" s="55">
        <f t="shared" si="45"/>
        <v>18096</v>
      </c>
      <c r="F74" s="55">
        <f t="shared" si="45"/>
        <v>20039</v>
      </c>
      <c r="G74" s="55">
        <f t="shared" si="45"/>
        <v>19772</v>
      </c>
      <c r="H74" s="55">
        <f>H19+H46</f>
        <v>17387</v>
      </c>
      <c r="I74" s="55">
        <f t="shared" si="45"/>
        <v>18221</v>
      </c>
      <c r="J74" s="55">
        <f t="shared" si="45"/>
        <v>20885</v>
      </c>
      <c r="K74" s="55">
        <f t="shared" si="45"/>
        <v>16320</v>
      </c>
      <c r="L74" s="55">
        <f t="shared" si="45"/>
        <v>16691</v>
      </c>
      <c r="M74" s="55">
        <f t="shared" si="45"/>
        <v>19033</v>
      </c>
      <c r="N74" s="55">
        <f t="shared" si="45"/>
        <v>17545</v>
      </c>
      <c r="O74" s="55">
        <f t="shared" si="45"/>
        <v>18798</v>
      </c>
      <c r="P74" s="25">
        <f>SUM(D74:O74)</f>
        <v>217788</v>
      </c>
      <c r="Q74" s="25">
        <f>SUM(D74:O74)</f>
        <v>217788</v>
      </c>
      <c r="S74" s="27">
        <f>SUM(D74:I74)</f>
        <v>108516</v>
      </c>
      <c r="T74" s="28">
        <f>SUM(J74:O74)</f>
        <v>109272</v>
      </c>
      <c r="U74" s="28">
        <f>SUM(D74:E74)</f>
        <v>33097</v>
      </c>
      <c r="Z74" s="139">
        <f>SUM(L74:V74)</f>
        <v>758528</v>
      </c>
    </row>
    <row r="75" spans="1:26" ht="15" customHeight="1" x14ac:dyDescent="0.15">
      <c r="A75" s="201"/>
      <c r="B75" s="183"/>
      <c r="C75" s="184"/>
      <c r="D75" s="31">
        <f t="shared" si="45"/>
        <v>14474</v>
      </c>
      <c r="E75" s="32">
        <f t="shared" si="45"/>
        <v>17729</v>
      </c>
      <c r="F75" s="33">
        <f t="shared" si="45"/>
        <v>18250</v>
      </c>
      <c r="G75" s="31">
        <f t="shared" si="45"/>
        <v>16114</v>
      </c>
      <c r="H75" s="34">
        <f t="shared" si="45"/>
        <v>12327</v>
      </c>
      <c r="I75" s="32">
        <f t="shared" si="45"/>
        <v>13152</v>
      </c>
      <c r="J75" s="34">
        <f t="shared" si="45"/>
        <v>13622</v>
      </c>
      <c r="K75" s="32">
        <f t="shared" si="45"/>
        <v>14093</v>
      </c>
      <c r="L75" s="34">
        <f t="shared" si="45"/>
        <v>15595</v>
      </c>
      <c r="M75" s="32">
        <f t="shared" si="45"/>
        <v>19975</v>
      </c>
      <c r="N75" s="35">
        <f t="shared" si="45"/>
        <v>17399</v>
      </c>
      <c r="O75" s="36">
        <f t="shared" si="45"/>
        <v>20071</v>
      </c>
      <c r="P75" s="37">
        <f>P20+P47</f>
        <v>192801</v>
      </c>
      <c r="Q75" s="37">
        <f>SUM(D75:O75)</f>
        <v>192801</v>
      </c>
      <c r="S75" s="38">
        <f>SUM(D75:I75)</f>
        <v>92046</v>
      </c>
      <c r="T75" s="39">
        <f>SUM(J75:O75)</f>
        <v>100755</v>
      </c>
      <c r="U75" s="39">
        <f>SUM(D75:E75)</f>
        <v>32203</v>
      </c>
      <c r="Z75" s="40">
        <f>SUM(L75:V75)</f>
        <v>683646</v>
      </c>
    </row>
    <row r="76" spans="1:26" ht="15" customHeight="1" x14ac:dyDescent="0.15">
      <c r="A76" s="201"/>
      <c r="B76" s="185"/>
      <c r="C76" s="186"/>
      <c r="D76" s="56">
        <f>D74/D75</f>
        <v>1.0364101146884068</v>
      </c>
      <c r="E76" s="56">
        <f t="shared" ref="E76:Q76" si="46">E74/E75</f>
        <v>1.0207005471261774</v>
      </c>
      <c r="F76" s="56">
        <f t="shared" si="46"/>
        <v>1.0980273972602739</v>
      </c>
      <c r="G76" s="56">
        <f t="shared" si="46"/>
        <v>1.2270075710562245</v>
      </c>
      <c r="H76" s="56">
        <f t="shared" si="46"/>
        <v>1.4104810578405127</v>
      </c>
      <c r="I76" s="56">
        <f t="shared" si="46"/>
        <v>1.3854166666666667</v>
      </c>
      <c r="J76" s="56">
        <f t="shared" si="46"/>
        <v>1.5331816179709294</v>
      </c>
      <c r="K76" s="56">
        <f t="shared" si="46"/>
        <v>1.1580217129071171</v>
      </c>
      <c r="L76" s="56">
        <f t="shared" si="46"/>
        <v>1.0702789355562681</v>
      </c>
      <c r="M76" s="56">
        <f t="shared" si="46"/>
        <v>0.95284105131414265</v>
      </c>
      <c r="N76" s="56">
        <f t="shared" si="46"/>
        <v>1.0083912868555664</v>
      </c>
      <c r="O76" s="56">
        <f t="shared" si="46"/>
        <v>0.93657515818843107</v>
      </c>
      <c r="P76" s="57">
        <f t="shared" si="46"/>
        <v>1.1295999502077272</v>
      </c>
      <c r="Q76" s="57">
        <f t="shared" si="46"/>
        <v>1.1295999502077272</v>
      </c>
      <c r="S76" s="58">
        <f>S74/S75</f>
        <v>1.1789322729939378</v>
      </c>
      <c r="T76" s="58">
        <f>T74/T75</f>
        <v>1.0845317850230758</v>
      </c>
      <c r="U76" s="58">
        <f>U74/U75</f>
        <v>1.0277613886904946</v>
      </c>
      <c r="Z76" s="59"/>
    </row>
    <row r="77" spans="1:26" s="26" customFormat="1" ht="15" customHeight="1" x14ac:dyDescent="0.15">
      <c r="A77" s="201"/>
      <c r="B77" s="183" t="s">
        <v>28</v>
      </c>
      <c r="C77" s="184"/>
      <c r="D77" s="46">
        <f t="shared" ref="D77:O78" si="47">D22+D49</f>
        <v>4412</v>
      </c>
      <c r="E77" s="46">
        <f t="shared" si="47"/>
        <v>4759</v>
      </c>
      <c r="F77" s="46">
        <f t="shared" si="47"/>
        <v>4797</v>
      </c>
      <c r="G77" s="46">
        <f t="shared" si="47"/>
        <v>5889</v>
      </c>
      <c r="H77" s="46">
        <f t="shared" si="47"/>
        <v>5525</v>
      </c>
      <c r="I77" s="46">
        <f t="shared" si="47"/>
        <v>5319</v>
      </c>
      <c r="J77" s="46">
        <f t="shared" si="47"/>
        <v>4485</v>
      </c>
      <c r="K77" s="46">
        <f t="shared" si="47"/>
        <v>5132</v>
      </c>
      <c r="L77" s="46">
        <f t="shared" si="47"/>
        <v>4817</v>
      </c>
      <c r="M77" s="46">
        <f t="shared" si="47"/>
        <v>5582</v>
      </c>
      <c r="N77" s="46">
        <f t="shared" si="47"/>
        <v>4838</v>
      </c>
      <c r="O77" s="46">
        <f t="shared" si="47"/>
        <v>4555</v>
      </c>
      <c r="P77" s="47">
        <f>SUM(D77:O77)</f>
        <v>60110</v>
      </c>
      <c r="Q77" s="47">
        <f>SUM(D77:O77)</f>
        <v>60110</v>
      </c>
      <c r="S77" s="48">
        <f>SUM(D77:I77)</f>
        <v>30701</v>
      </c>
      <c r="T77" s="49">
        <f>SUM(J77:O77)</f>
        <v>29409</v>
      </c>
      <c r="U77" s="49">
        <f>SUM(D77:E77)</f>
        <v>9171</v>
      </c>
      <c r="Z77" s="156">
        <f>SUM(L77:V77)</f>
        <v>209293</v>
      </c>
    </row>
    <row r="78" spans="1:26" ht="15" customHeight="1" x14ac:dyDescent="0.15">
      <c r="A78" s="201"/>
      <c r="B78" s="183"/>
      <c r="C78" s="184"/>
      <c r="D78" s="31">
        <f t="shared" si="47"/>
        <v>4675</v>
      </c>
      <c r="E78" s="32">
        <f t="shared" si="47"/>
        <v>4516</v>
      </c>
      <c r="F78" s="33">
        <f t="shared" si="47"/>
        <v>4116</v>
      </c>
      <c r="G78" s="31">
        <f t="shared" si="47"/>
        <v>6611</v>
      </c>
      <c r="H78" s="34">
        <f t="shared" si="47"/>
        <v>6078</v>
      </c>
      <c r="I78" s="32">
        <f t="shared" si="47"/>
        <v>6468</v>
      </c>
      <c r="J78" s="34">
        <f t="shared" si="47"/>
        <v>8353</v>
      </c>
      <c r="K78" s="32">
        <f t="shared" si="47"/>
        <v>7336</v>
      </c>
      <c r="L78" s="34">
        <f t="shared" si="47"/>
        <v>2830</v>
      </c>
      <c r="M78" s="32">
        <f t="shared" si="47"/>
        <v>3785</v>
      </c>
      <c r="N78" s="35">
        <f t="shared" si="47"/>
        <v>5499</v>
      </c>
      <c r="O78" s="36">
        <f t="shared" si="47"/>
        <v>4528</v>
      </c>
      <c r="P78" s="37">
        <f>P23+P50</f>
        <v>64795</v>
      </c>
      <c r="Q78" s="37">
        <f>SUM(D78:O78)</f>
        <v>64795</v>
      </c>
      <c r="S78" s="38">
        <f>SUM(D78:I78)</f>
        <v>32464</v>
      </c>
      <c r="T78" s="39">
        <f>SUM(J78:O78)</f>
        <v>32331</v>
      </c>
      <c r="U78" s="39">
        <f>SUM(D78:E78)</f>
        <v>9191</v>
      </c>
      <c r="Z78" s="40">
        <f>SUM(L78:V78)</f>
        <v>220218</v>
      </c>
    </row>
    <row r="79" spans="1:26" ht="15" customHeight="1" x14ac:dyDescent="0.15">
      <c r="A79" s="202"/>
      <c r="B79" s="185"/>
      <c r="C79" s="186"/>
      <c r="D79" s="56">
        <f t="shared" ref="D79:Q79" si="48">D77/D78</f>
        <v>0.94374331550802137</v>
      </c>
      <c r="E79" s="56">
        <f t="shared" si="48"/>
        <v>1.0538086802480071</v>
      </c>
      <c r="F79" s="56">
        <f t="shared" si="48"/>
        <v>1.1654518950437318</v>
      </c>
      <c r="G79" s="56">
        <f t="shared" si="48"/>
        <v>0.89078808047194069</v>
      </c>
      <c r="H79" s="56">
        <f t="shared" si="48"/>
        <v>0.90901612372490948</v>
      </c>
      <c r="I79" s="56">
        <f t="shared" si="48"/>
        <v>0.82235621521335811</v>
      </c>
      <c r="J79" s="56">
        <f t="shared" si="48"/>
        <v>0.53693283850113727</v>
      </c>
      <c r="K79" s="56">
        <f t="shared" si="48"/>
        <v>0.6995637949836423</v>
      </c>
      <c r="L79" s="56">
        <f t="shared" si="48"/>
        <v>1.7021201413427562</v>
      </c>
      <c r="M79" s="56">
        <f t="shared" si="48"/>
        <v>1.4747688243064729</v>
      </c>
      <c r="N79" s="56">
        <f t="shared" si="48"/>
        <v>0.8797963266048372</v>
      </c>
      <c r="O79" s="56">
        <f t="shared" si="48"/>
        <v>1.0059628975265018</v>
      </c>
      <c r="P79" s="57">
        <f t="shared" si="48"/>
        <v>0.92769503819739174</v>
      </c>
      <c r="Q79" s="57">
        <f t="shared" si="48"/>
        <v>0.92769503819739174</v>
      </c>
      <c r="S79" s="58">
        <f>S77/S78</f>
        <v>0.94569369147363236</v>
      </c>
      <c r="T79" s="58">
        <f>T77/T78</f>
        <v>0.90962234388048624</v>
      </c>
      <c r="U79" s="58">
        <f>U77/U78</f>
        <v>0.99782395821999781</v>
      </c>
      <c r="Z79" s="59"/>
    </row>
    <row r="80" spans="1:26" s="26" customFormat="1" ht="15" customHeight="1" x14ac:dyDescent="0.15">
      <c r="A80" s="173" t="s">
        <v>43</v>
      </c>
      <c r="B80" s="174"/>
      <c r="C80" s="175"/>
      <c r="D80" s="157">
        <f t="shared" ref="D80:Q81" si="49">D83+D86</f>
        <v>21377</v>
      </c>
      <c r="E80" s="157">
        <f t="shared" si="49"/>
        <v>24094</v>
      </c>
      <c r="F80" s="157">
        <f t="shared" si="49"/>
        <v>24998</v>
      </c>
      <c r="G80" s="157">
        <f t="shared" si="49"/>
        <v>25628</v>
      </c>
      <c r="H80" s="157">
        <f t="shared" si="49"/>
        <v>23253</v>
      </c>
      <c r="I80" s="157">
        <f t="shared" si="49"/>
        <v>23709</v>
      </c>
      <c r="J80" s="157">
        <f t="shared" si="49"/>
        <v>24824</v>
      </c>
      <c r="K80" s="157">
        <f t="shared" si="49"/>
        <v>22883</v>
      </c>
      <c r="L80" s="157">
        <f t="shared" si="49"/>
        <v>22669</v>
      </c>
      <c r="M80" s="157">
        <f t="shared" si="49"/>
        <v>23416</v>
      </c>
      <c r="N80" s="157">
        <f t="shared" si="49"/>
        <v>24131</v>
      </c>
      <c r="O80" s="157">
        <f t="shared" si="49"/>
        <v>23730</v>
      </c>
      <c r="P80" s="158">
        <f t="shared" si="49"/>
        <v>284712</v>
      </c>
      <c r="Q80" s="158">
        <f t="shared" si="49"/>
        <v>284712</v>
      </c>
      <c r="S80" s="159">
        <f t="shared" ref="S80:U81" si="50">S83+S86</f>
        <v>143059</v>
      </c>
      <c r="T80" s="160">
        <f t="shared" si="50"/>
        <v>141653</v>
      </c>
      <c r="U80" s="160">
        <f t="shared" si="50"/>
        <v>45471</v>
      </c>
      <c r="Z80" s="156">
        <f>Z83+Z86</f>
        <v>993553</v>
      </c>
    </row>
    <row r="81" spans="1:26" ht="15" customHeight="1" x14ac:dyDescent="0.15">
      <c r="A81" s="176"/>
      <c r="B81" s="177"/>
      <c r="C81" s="178"/>
      <c r="D81" s="161">
        <f t="shared" si="49"/>
        <v>22095</v>
      </c>
      <c r="E81" s="162">
        <f t="shared" si="49"/>
        <v>18788</v>
      </c>
      <c r="F81" s="163">
        <f t="shared" si="49"/>
        <v>23785</v>
      </c>
      <c r="G81" s="161">
        <f t="shared" si="49"/>
        <v>21529</v>
      </c>
      <c r="H81" s="164">
        <f t="shared" si="49"/>
        <v>18352</v>
      </c>
      <c r="I81" s="162">
        <f t="shared" si="49"/>
        <v>20190</v>
      </c>
      <c r="J81" s="164">
        <f t="shared" si="49"/>
        <v>20159</v>
      </c>
      <c r="K81" s="162">
        <f t="shared" si="49"/>
        <v>19830</v>
      </c>
      <c r="L81" s="164">
        <f t="shared" si="49"/>
        <v>20416</v>
      </c>
      <c r="M81" s="162">
        <f t="shared" si="49"/>
        <v>23873</v>
      </c>
      <c r="N81" s="165">
        <f t="shared" si="49"/>
        <v>23282</v>
      </c>
      <c r="O81" s="166">
        <f t="shared" si="49"/>
        <v>24342</v>
      </c>
      <c r="P81" s="167">
        <f t="shared" si="49"/>
        <v>256641</v>
      </c>
      <c r="Q81" s="167">
        <f t="shared" si="49"/>
        <v>256641</v>
      </c>
      <c r="S81" s="168">
        <f t="shared" si="50"/>
        <v>124739</v>
      </c>
      <c r="T81" s="169">
        <f t="shared" si="50"/>
        <v>131902</v>
      </c>
      <c r="U81" s="169">
        <f t="shared" si="50"/>
        <v>40883</v>
      </c>
      <c r="Z81" s="40">
        <f>Z84+Z87</f>
        <v>902719</v>
      </c>
    </row>
    <row r="82" spans="1:26" ht="15" customHeight="1" x14ac:dyDescent="0.15">
      <c r="A82" s="176"/>
      <c r="B82" s="177"/>
      <c r="C82" s="178"/>
      <c r="D82" s="170">
        <f t="shared" ref="D82:Q82" si="51">D80/D81</f>
        <v>0.96750396017198459</v>
      </c>
      <c r="E82" s="170">
        <f t="shared" si="51"/>
        <v>1.2824143070044709</v>
      </c>
      <c r="F82" s="170">
        <f t="shared" si="51"/>
        <v>1.0509985284843388</v>
      </c>
      <c r="G82" s="170">
        <f t="shared" si="51"/>
        <v>1.1903943518045428</v>
      </c>
      <c r="H82" s="170">
        <f t="shared" si="51"/>
        <v>1.2670553618134264</v>
      </c>
      <c r="I82" s="170">
        <f t="shared" si="51"/>
        <v>1.174294205052006</v>
      </c>
      <c r="J82" s="170">
        <f t="shared" si="51"/>
        <v>1.2314102882087405</v>
      </c>
      <c r="K82" s="170">
        <f t="shared" si="51"/>
        <v>1.153958648512355</v>
      </c>
      <c r="L82" s="170">
        <f t="shared" si="51"/>
        <v>1.1103546238244515</v>
      </c>
      <c r="M82" s="170">
        <f t="shared" si="51"/>
        <v>0.98085703514430533</v>
      </c>
      <c r="N82" s="170">
        <f t="shared" si="51"/>
        <v>1.0364659393522893</v>
      </c>
      <c r="O82" s="170">
        <f t="shared" si="51"/>
        <v>0.97485826965738231</v>
      </c>
      <c r="P82" s="171">
        <f t="shared" si="51"/>
        <v>1.1093784703145639</v>
      </c>
      <c r="Q82" s="171">
        <f t="shared" si="51"/>
        <v>1.1093784703145639</v>
      </c>
      <c r="S82" s="172">
        <f>S80/S81</f>
        <v>1.1468666575810291</v>
      </c>
      <c r="T82" s="172">
        <f>T80/T81</f>
        <v>1.073926096647511</v>
      </c>
      <c r="U82" s="172">
        <f>U80/U81</f>
        <v>1.1122226842452854</v>
      </c>
      <c r="Z82" s="54"/>
    </row>
    <row r="83" spans="1:26" s="26" customFormat="1" ht="15" customHeight="1" x14ac:dyDescent="0.15">
      <c r="A83" s="179"/>
      <c r="B83" s="181" t="s">
        <v>27</v>
      </c>
      <c r="C83" s="182"/>
      <c r="D83" s="55">
        <f t="shared" ref="D83:O84" si="52">D28+D55</f>
        <v>18207</v>
      </c>
      <c r="E83" s="55">
        <f t="shared" si="52"/>
        <v>19030</v>
      </c>
      <c r="F83" s="55">
        <f t="shared" si="52"/>
        <v>20330</v>
      </c>
      <c r="G83" s="55">
        <f t="shared" si="52"/>
        <v>19869</v>
      </c>
      <c r="H83" s="55">
        <f t="shared" si="52"/>
        <v>20738</v>
      </c>
      <c r="I83" s="55">
        <f t="shared" si="52"/>
        <v>19117</v>
      </c>
      <c r="J83" s="55">
        <f t="shared" si="52"/>
        <v>20711</v>
      </c>
      <c r="K83" s="55">
        <f t="shared" si="52"/>
        <v>19466</v>
      </c>
      <c r="L83" s="55">
        <f t="shared" si="52"/>
        <v>19174</v>
      </c>
      <c r="M83" s="55">
        <f t="shared" si="52"/>
        <v>20370</v>
      </c>
      <c r="N83" s="55">
        <f t="shared" si="52"/>
        <v>19265</v>
      </c>
      <c r="O83" s="55">
        <f t="shared" si="52"/>
        <v>19446</v>
      </c>
      <c r="P83" s="25">
        <f>SUM(D83:O83)</f>
        <v>235723</v>
      </c>
      <c r="Q83" s="25">
        <f>SUM(D83:O83)</f>
        <v>235723</v>
      </c>
      <c r="S83" s="27">
        <f>SUM(D83:I83)</f>
        <v>117291</v>
      </c>
      <c r="T83" s="28">
        <f>SUM(J83:O83)</f>
        <v>118432</v>
      </c>
      <c r="U83" s="28">
        <f>SUM(D83:E83)</f>
        <v>37237</v>
      </c>
      <c r="Z83" s="139">
        <f>SUM(L83:V83)</f>
        <v>822661</v>
      </c>
    </row>
    <row r="84" spans="1:26" ht="15" customHeight="1" x14ac:dyDescent="0.15">
      <c r="A84" s="179"/>
      <c r="B84" s="183"/>
      <c r="C84" s="184"/>
      <c r="D84" s="31">
        <f t="shared" si="52"/>
        <v>20160</v>
      </c>
      <c r="E84" s="31">
        <f t="shared" si="52"/>
        <v>15968</v>
      </c>
      <c r="F84" s="31">
        <f t="shared" si="52"/>
        <v>20375</v>
      </c>
      <c r="G84" s="31">
        <f t="shared" si="52"/>
        <v>19198</v>
      </c>
      <c r="H84" s="31">
        <f t="shared" si="52"/>
        <v>17102</v>
      </c>
      <c r="I84" s="31">
        <f t="shared" si="52"/>
        <v>18120</v>
      </c>
      <c r="J84" s="31">
        <f t="shared" si="52"/>
        <v>18595</v>
      </c>
      <c r="K84" s="31">
        <f t="shared" si="52"/>
        <v>17871</v>
      </c>
      <c r="L84" s="31">
        <f t="shared" si="52"/>
        <v>17105</v>
      </c>
      <c r="M84" s="31">
        <f t="shared" si="52"/>
        <v>19470</v>
      </c>
      <c r="N84" s="31">
        <f t="shared" si="52"/>
        <v>19557</v>
      </c>
      <c r="O84" s="31">
        <f t="shared" si="52"/>
        <v>19467</v>
      </c>
      <c r="P84" s="37">
        <f>P29+P56</f>
        <v>222988</v>
      </c>
      <c r="Q84" s="37">
        <f>SUM(D84:O84)</f>
        <v>222988</v>
      </c>
      <c r="S84" s="38">
        <f>SUM(D84:I84)</f>
        <v>110923</v>
      </c>
      <c r="T84" s="39">
        <f>SUM(J84:O84)</f>
        <v>112065</v>
      </c>
      <c r="U84" s="39">
        <f>SUM(D84:E84)</f>
        <v>36128</v>
      </c>
      <c r="Z84" s="40">
        <f>SUM(L84:V84)</f>
        <v>780691</v>
      </c>
    </row>
    <row r="85" spans="1:26" ht="15" customHeight="1" x14ac:dyDescent="0.15">
      <c r="A85" s="179"/>
      <c r="B85" s="185"/>
      <c r="C85" s="186"/>
      <c r="D85" s="56">
        <f>D83/D84</f>
        <v>0.90312499999999996</v>
      </c>
      <c r="E85" s="56">
        <f t="shared" ref="E85:Q85" si="53">E83/E84</f>
        <v>1.1917585170340681</v>
      </c>
      <c r="F85" s="56">
        <f t="shared" si="53"/>
        <v>0.99779141104294478</v>
      </c>
      <c r="G85" s="56">
        <f t="shared" si="53"/>
        <v>1.0349515574539014</v>
      </c>
      <c r="H85" s="56">
        <f t="shared" si="53"/>
        <v>1.2126067126651854</v>
      </c>
      <c r="I85" s="56">
        <f t="shared" si="53"/>
        <v>1.0550220750551877</v>
      </c>
      <c r="J85" s="56">
        <f t="shared" si="53"/>
        <v>1.1137940306534015</v>
      </c>
      <c r="K85" s="56">
        <f t="shared" si="53"/>
        <v>1.0892507414246544</v>
      </c>
      <c r="L85" s="56">
        <f t="shared" si="53"/>
        <v>1.120958783981292</v>
      </c>
      <c r="M85" s="56">
        <f t="shared" si="53"/>
        <v>1.0462249614791987</v>
      </c>
      <c r="N85" s="56">
        <f t="shared" si="53"/>
        <v>0.98506928465511068</v>
      </c>
      <c r="O85" s="56">
        <f t="shared" si="53"/>
        <v>0.99892125134843579</v>
      </c>
      <c r="P85" s="57">
        <f t="shared" si="53"/>
        <v>1.0571106965397241</v>
      </c>
      <c r="Q85" s="57">
        <f t="shared" si="53"/>
        <v>1.0571106965397241</v>
      </c>
      <c r="S85" s="58">
        <f>S83/S84</f>
        <v>1.0574091937650443</v>
      </c>
      <c r="T85" s="58">
        <f>T83/T84</f>
        <v>1.0568152411546869</v>
      </c>
      <c r="U85" s="58">
        <f>U83/U84</f>
        <v>1.0306964127546501</v>
      </c>
      <c r="Z85" s="59"/>
    </row>
    <row r="86" spans="1:26" s="26" customFormat="1" ht="15" customHeight="1" x14ac:dyDescent="0.15">
      <c r="A86" s="179"/>
      <c r="B86" s="183" t="s">
        <v>28</v>
      </c>
      <c r="C86" s="184"/>
      <c r="D86" s="46">
        <f t="shared" ref="D86:O87" si="54">D31+D58</f>
        <v>3170</v>
      </c>
      <c r="E86" s="46">
        <f t="shared" si="54"/>
        <v>5064</v>
      </c>
      <c r="F86" s="46">
        <f t="shared" si="54"/>
        <v>4668</v>
      </c>
      <c r="G86" s="46">
        <f t="shared" si="54"/>
        <v>5759</v>
      </c>
      <c r="H86" s="46">
        <f t="shared" si="54"/>
        <v>2515</v>
      </c>
      <c r="I86" s="46">
        <f t="shared" si="54"/>
        <v>4592</v>
      </c>
      <c r="J86" s="46">
        <f t="shared" si="54"/>
        <v>4113</v>
      </c>
      <c r="K86" s="46">
        <f t="shared" si="54"/>
        <v>3417</v>
      </c>
      <c r="L86" s="46">
        <f t="shared" si="54"/>
        <v>3495</v>
      </c>
      <c r="M86" s="46">
        <f t="shared" si="54"/>
        <v>3046</v>
      </c>
      <c r="N86" s="46">
        <f t="shared" si="54"/>
        <v>4866</v>
      </c>
      <c r="O86" s="46">
        <f t="shared" si="54"/>
        <v>4284</v>
      </c>
      <c r="P86" s="47">
        <f>SUM(D86:O86)</f>
        <v>48989</v>
      </c>
      <c r="Q86" s="47">
        <f>SUM(D86:O86)</f>
        <v>48989</v>
      </c>
      <c r="S86" s="48">
        <f>SUM(D86:I86)</f>
        <v>25768</v>
      </c>
      <c r="T86" s="49">
        <f>SUM(J86:O86)</f>
        <v>23221</v>
      </c>
      <c r="U86" s="49">
        <f>SUM(D86:E86)</f>
        <v>8234</v>
      </c>
      <c r="Z86" s="156">
        <f>SUM(L86:V86)</f>
        <v>170892</v>
      </c>
    </row>
    <row r="87" spans="1:26" ht="15" customHeight="1" x14ac:dyDescent="0.15">
      <c r="A87" s="179"/>
      <c r="B87" s="183"/>
      <c r="C87" s="184"/>
      <c r="D87" s="31">
        <f t="shared" si="54"/>
        <v>1935</v>
      </c>
      <c r="E87" s="31">
        <f t="shared" si="54"/>
        <v>2820</v>
      </c>
      <c r="F87" s="31">
        <f t="shared" si="54"/>
        <v>3410</v>
      </c>
      <c r="G87" s="31">
        <f t="shared" si="54"/>
        <v>2331</v>
      </c>
      <c r="H87" s="31">
        <f t="shared" si="54"/>
        <v>1250</v>
      </c>
      <c r="I87" s="31">
        <f t="shared" si="54"/>
        <v>2070</v>
      </c>
      <c r="J87" s="31">
        <f t="shared" si="54"/>
        <v>1564</v>
      </c>
      <c r="K87" s="31">
        <f t="shared" si="54"/>
        <v>1959</v>
      </c>
      <c r="L87" s="31">
        <f t="shared" si="54"/>
        <v>3311</v>
      </c>
      <c r="M87" s="31">
        <f t="shared" si="54"/>
        <v>4403</v>
      </c>
      <c r="N87" s="31">
        <f t="shared" si="54"/>
        <v>3725</v>
      </c>
      <c r="O87" s="31">
        <f t="shared" si="54"/>
        <v>4875</v>
      </c>
      <c r="P87" s="37">
        <f>P32+P59</f>
        <v>33653</v>
      </c>
      <c r="Q87" s="37">
        <f>SUM(D87:O87)</f>
        <v>33653</v>
      </c>
      <c r="S87" s="38">
        <f>SUM(D87:I87)</f>
        <v>13816</v>
      </c>
      <c r="T87" s="39">
        <f>SUM(J87:O87)</f>
        <v>19837</v>
      </c>
      <c r="U87" s="39">
        <f>SUM(D87:E87)</f>
        <v>4755</v>
      </c>
      <c r="Z87" s="40">
        <f>SUM(L87:V87)</f>
        <v>122028</v>
      </c>
    </row>
    <row r="88" spans="1:26" ht="15" customHeight="1" thickBot="1" x14ac:dyDescent="0.2">
      <c r="A88" s="180"/>
      <c r="B88" s="185"/>
      <c r="C88" s="186"/>
      <c r="D88" s="56">
        <f t="shared" ref="D88:Q88" si="55">D86/D87</f>
        <v>1.6382428940568476</v>
      </c>
      <c r="E88" s="56">
        <f t="shared" si="55"/>
        <v>1.7957446808510638</v>
      </c>
      <c r="F88" s="56">
        <f t="shared" si="55"/>
        <v>1.3689149560117302</v>
      </c>
      <c r="G88" s="56">
        <f t="shared" si="55"/>
        <v>2.4706134706134706</v>
      </c>
      <c r="H88" s="56">
        <f t="shared" si="55"/>
        <v>2.012</v>
      </c>
      <c r="I88" s="56">
        <f t="shared" si="55"/>
        <v>2.2183574879227055</v>
      </c>
      <c r="J88" s="56">
        <f t="shared" si="55"/>
        <v>2.6297953964194374</v>
      </c>
      <c r="K88" s="56">
        <f t="shared" si="55"/>
        <v>1.7442572741194486</v>
      </c>
      <c r="L88" s="56">
        <f t="shared" si="55"/>
        <v>1.055572334642102</v>
      </c>
      <c r="M88" s="56">
        <f t="shared" si="55"/>
        <v>0.69180104474222126</v>
      </c>
      <c r="N88" s="56">
        <f t="shared" si="55"/>
        <v>1.3063087248322147</v>
      </c>
      <c r="O88" s="56">
        <f t="shared" si="55"/>
        <v>0.87876923076923075</v>
      </c>
      <c r="P88" s="61">
        <f t="shared" si="55"/>
        <v>1.4557097435592665</v>
      </c>
      <c r="Q88" s="61">
        <f t="shared" si="55"/>
        <v>1.4557097435592665</v>
      </c>
      <c r="S88" s="58">
        <f>S86/S87</f>
        <v>1.865083960625362</v>
      </c>
      <c r="T88" s="58">
        <f>T86/T87</f>
        <v>1.1705903110349347</v>
      </c>
      <c r="U88" s="58">
        <f>U86/U87</f>
        <v>1.7316508937960042</v>
      </c>
      <c r="Z88" s="59"/>
    </row>
    <row r="89" spans="1:26" ht="14.25" thickTop="1" x14ac:dyDescent="0.15"/>
  </sheetData>
  <mergeCells count="34">
    <mergeCell ref="A3:C3"/>
    <mergeCell ref="A4:C6"/>
    <mergeCell ref="A7:C9"/>
    <mergeCell ref="A10:A15"/>
    <mergeCell ref="B10:C12"/>
    <mergeCell ref="B13:C15"/>
    <mergeCell ref="A16:A33"/>
    <mergeCell ref="B16:C18"/>
    <mergeCell ref="C19:C21"/>
    <mergeCell ref="C22:C24"/>
    <mergeCell ref="B25:C27"/>
    <mergeCell ref="C28:C30"/>
    <mergeCell ref="C31:C33"/>
    <mergeCell ref="A34:C36"/>
    <mergeCell ref="A37:A42"/>
    <mergeCell ref="B37:C39"/>
    <mergeCell ref="B40:C42"/>
    <mergeCell ref="A43:A60"/>
    <mergeCell ref="B43:C45"/>
    <mergeCell ref="C46:C48"/>
    <mergeCell ref="C49:C51"/>
    <mergeCell ref="B52:C54"/>
    <mergeCell ref="C55:C57"/>
    <mergeCell ref="A80:C82"/>
    <mergeCell ref="A83:A88"/>
    <mergeCell ref="B83:C85"/>
    <mergeCell ref="B86:C88"/>
    <mergeCell ref="C58:C60"/>
    <mergeCell ref="A67:C67"/>
    <mergeCell ref="A68:C70"/>
    <mergeCell ref="A71:C73"/>
    <mergeCell ref="A74:A79"/>
    <mergeCell ref="B74:C76"/>
    <mergeCell ref="B77:C79"/>
  </mergeCells>
  <phoneticPr fontId="3"/>
  <printOptions horizontalCentered="1"/>
  <pageMargins left="0.78740157480314965" right="0.78740157480314965" top="0.39370078740157483" bottom="0" header="0.51181102362204722" footer="0.51181102362204722"/>
  <pageSetup paperSize="8" scale="95" fitToHeight="2" orientation="landscape" r:id="rId1"/>
  <headerFooter alignWithMargins="0"/>
  <rowBreaks count="1" manualBreakCount="1">
    <brk id="64"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コンテナ取扱数量(TEU)_2021</vt:lpstr>
      <vt:lpstr>'コンテナ取扱数量(TEU)_2021'!Print_Area</vt:lpstr>
    </vt:vector>
  </TitlesOfParts>
  <Company>静岡県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建設技術企画課</dc:creator>
  <cp:lastModifiedBy>建設技術企画課</cp:lastModifiedBy>
  <dcterms:created xsi:type="dcterms:W3CDTF">2022-10-07T01:05:27Z</dcterms:created>
  <dcterms:modified xsi:type="dcterms:W3CDTF">2022-10-21T04:11:29Z</dcterms:modified>
</cp:coreProperties>
</file>